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4100" windowHeight="4200" firstSheet="4" activeTab="5"/>
  </bookViews>
  <sheets>
    <sheet name="TVöD Bund ab Apr. 22 (korrig.)" sheetId="15" r:id="rId1"/>
    <sheet name="TVöD Bund Jul 23 - Feb 24" sheetId="20" r:id="rId2"/>
    <sheet name="TVöD Bund ab März 24" sheetId="21" r:id="rId3"/>
    <sheet name="TVöD Bund ab Juli 24" sheetId="22" r:id="rId4"/>
    <sheet name="TVöD Bund ab April 25" sheetId="23" r:id="rId5"/>
    <sheet name="TVöD Bund ab Juli 25" sheetId="25" r:id="rId6"/>
    <sheet name="TVöD Bund ab Jan 26" sheetId="26" r:id="rId7"/>
    <sheet name="TVöD Bund ab Mai 26" sheetId="27" r:id="rId8"/>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50" i="27" l="1"/>
  <c r="Y50" i="27" s="1"/>
  <c r="AH50" i="27" s="1"/>
  <c r="P50" i="27"/>
  <c r="X50" i="27" s="1"/>
  <c r="AG50" i="27" s="1"/>
  <c r="O50" i="27"/>
  <c r="W50" i="27" s="1"/>
  <c r="AF50" i="27" s="1"/>
  <c r="N50" i="27"/>
  <c r="V50" i="27" s="1"/>
  <c r="AE50" i="27" s="1"/>
  <c r="M50" i="27"/>
  <c r="U50" i="27" s="1"/>
  <c r="AD50" i="27" s="1"/>
  <c r="L50" i="27"/>
  <c r="T50" i="27" s="1"/>
  <c r="AC50" i="27" s="1"/>
  <c r="V49" i="27"/>
  <c r="AE49" i="27" s="1"/>
  <c r="Q49" i="27"/>
  <c r="Y49" i="27" s="1"/>
  <c r="AH49" i="27" s="1"/>
  <c r="P49" i="27"/>
  <c r="X49" i="27" s="1"/>
  <c r="AG49" i="27" s="1"/>
  <c r="O49" i="27"/>
  <c r="W49" i="27" s="1"/>
  <c r="AF49" i="27" s="1"/>
  <c r="N49" i="27"/>
  <c r="M49" i="27"/>
  <c r="U49" i="27" s="1"/>
  <c r="AD49" i="27" s="1"/>
  <c r="L49" i="27"/>
  <c r="T49" i="27" s="1"/>
  <c r="AC49" i="27" s="1"/>
  <c r="Y48" i="27"/>
  <c r="AH48" i="27" s="1"/>
  <c r="X48" i="27"/>
  <c r="AG48" i="27" s="1"/>
  <c r="W48" i="27"/>
  <c r="AF48" i="27" s="1"/>
  <c r="V48" i="27"/>
  <c r="AE48" i="27" s="1"/>
  <c r="Q48" i="27"/>
  <c r="P48" i="27"/>
  <c r="O48" i="27"/>
  <c r="N48" i="27"/>
  <c r="M48" i="27"/>
  <c r="U48" i="27" s="1"/>
  <c r="AD48" i="27" s="1"/>
  <c r="L48" i="27"/>
  <c r="T48" i="27" s="1"/>
  <c r="AC48" i="27" s="1"/>
  <c r="Y47" i="27"/>
  <c r="AH47" i="27" s="1"/>
  <c r="Q47" i="27"/>
  <c r="P47" i="27"/>
  <c r="X47" i="27" s="1"/>
  <c r="AG47" i="27" s="1"/>
  <c r="O47" i="27"/>
  <c r="W47" i="27" s="1"/>
  <c r="AF47" i="27" s="1"/>
  <c r="N47" i="27"/>
  <c r="V47" i="27" s="1"/>
  <c r="AE47" i="27" s="1"/>
  <c r="M47" i="27"/>
  <c r="U47" i="27" s="1"/>
  <c r="AD47" i="27" s="1"/>
  <c r="L47" i="27"/>
  <c r="T47" i="27" s="1"/>
  <c r="AC47" i="27" s="1"/>
  <c r="T46" i="27"/>
  <c r="AC46" i="27" s="1"/>
  <c r="Q46" i="27"/>
  <c r="Y46" i="27" s="1"/>
  <c r="AH46" i="27" s="1"/>
  <c r="P46" i="27"/>
  <c r="X46" i="27" s="1"/>
  <c r="AG46" i="27" s="1"/>
  <c r="O46" i="27"/>
  <c r="W46" i="27" s="1"/>
  <c r="AF46" i="27" s="1"/>
  <c r="N46" i="27"/>
  <c r="V46" i="27" s="1"/>
  <c r="AE46" i="27" s="1"/>
  <c r="M46" i="27"/>
  <c r="U46" i="27" s="1"/>
  <c r="AD46" i="27" s="1"/>
  <c r="L46" i="27"/>
  <c r="U45" i="27"/>
  <c r="AD45" i="27" s="1"/>
  <c r="T45" i="27"/>
  <c r="AC45" i="27" s="1"/>
  <c r="Q45" i="27"/>
  <c r="Y45" i="27" s="1"/>
  <c r="AH45" i="27" s="1"/>
  <c r="P45" i="27"/>
  <c r="X45" i="27" s="1"/>
  <c r="AG45" i="27" s="1"/>
  <c r="O45" i="27"/>
  <c r="W45" i="27" s="1"/>
  <c r="AF45" i="27" s="1"/>
  <c r="N45" i="27"/>
  <c r="V45" i="27" s="1"/>
  <c r="AE45" i="27" s="1"/>
  <c r="M45" i="27"/>
  <c r="L45" i="27"/>
  <c r="AH44" i="27"/>
  <c r="AG44" i="27"/>
  <c r="Y44" i="27"/>
  <c r="X44" i="27"/>
  <c r="Q44" i="27"/>
  <c r="P44" i="27"/>
  <c r="O44" i="27"/>
  <c r="W44" i="27" s="1"/>
  <c r="AF44" i="27" s="1"/>
  <c r="N44" i="27"/>
  <c r="V44" i="27" s="1"/>
  <c r="AE44" i="27" s="1"/>
  <c r="M44" i="27"/>
  <c r="U44" i="27" s="1"/>
  <c r="AD44" i="27" s="1"/>
  <c r="L44" i="27"/>
  <c r="T44" i="27" s="1"/>
  <c r="AC44" i="27" s="1"/>
  <c r="Y43" i="27"/>
  <c r="AH43" i="27" s="1"/>
  <c r="X43" i="27"/>
  <c r="AG43" i="27" s="1"/>
  <c r="Q43" i="27"/>
  <c r="P43" i="27"/>
  <c r="O43" i="27"/>
  <c r="W43" i="27" s="1"/>
  <c r="AF43" i="27" s="1"/>
  <c r="N43" i="27"/>
  <c r="V43" i="27" s="1"/>
  <c r="AE43" i="27" s="1"/>
  <c r="M43" i="27"/>
  <c r="U43" i="27" s="1"/>
  <c r="AD43" i="27" s="1"/>
  <c r="L43" i="27"/>
  <c r="T43" i="27" s="1"/>
  <c r="AC43" i="27" s="1"/>
  <c r="Q42" i="27"/>
  <c r="Y42" i="27" s="1"/>
  <c r="AH42" i="27" s="1"/>
  <c r="P42" i="27"/>
  <c r="X42" i="27" s="1"/>
  <c r="AG42" i="27" s="1"/>
  <c r="O42" i="27"/>
  <c r="W42" i="27" s="1"/>
  <c r="AF42" i="27" s="1"/>
  <c r="N42" i="27"/>
  <c r="V42" i="27" s="1"/>
  <c r="AE42" i="27" s="1"/>
  <c r="M42" i="27"/>
  <c r="U42" i="27" s="1"/>
  <c r="AD42" i="27" s="1"/>
  <c r="L42" i="27"/>
  <c r="T42" i="27" s="1"/>
  <c r="AC42" i="27" s="1"/>
  <c r="W41" i="27"/>
  <c r="AF41" i="27" s="1"/>
  <c r="V41" i="27"/>
  <c r="AE41" i="27" s="1"/>
  <c r="Q41" i="27"/>
  <c r="Y41" i="27" s="1"/>
  <c r="AH41" i="27" s="1"/>
  <c r="P41" i="27"/>
  <c r="X41" i="27" s="1"/>
  <c r="AG41" i="27" s="1"/>
  <c r="O41" i="27"/>
  <c r="N41" i="27"/>
  <c r="M41" i="27"/>
  <c r="U41" i="27" s="1"/>
  <c r="AD41" i="27" s="1"/>
  <c r="L41" i="27"/>
  <c r="T41" i="27" s="1"/>
  <c r="AC41" i="27" s="1"/>
  <c r="Q40" i="27"/>
  <c r="Y40" i="27" s="1"/>
  <c r="AH40" i="27" s="1"/>
  <c r="P40" i="27"/>
  <c r="X40" i="27" s="1"/>
  <c r="AG40" i="27" s="1"/>
  <c r="O40" i="27"/>
  <c r="W40" i="27" s="1"/>
  <c r="AF40" i="27" s="1"/>
  <c r="N40" i="27"/>
  <c r="V40" i="27" s="1"/>
  <c r="AE40" i="27" s="1"/>
  <c r="M40" i="27"/>
  <c r="U40" i="27" s="1"/>
  <c r="AD40" i="27" s="1"/>
  <c r="L40" i="27"/>
  <c r="T40" i="27" s="1"/>
  <c r="AC40" i="27" s="1"/>
  <c r="Q39" i="27"/>
  <c r="Y39" i="27" s="1"/>
  <c r="AH39" i="27" s="1"/>
  <c r="P39" i="27"/>
  <c r="X39" i="27" s="1"/>
  <c r="AG39" i="27" s="1"/>
  <c r="O39" i="27"/>
  <c r="W39" i="27" s="1"/>
  <c r="AF39" i="27" s="1"/>
  <c r="N39" i="27"/>
  <c r="V39" i="27" s="1"/>
  <c r="AE39" i="27" s="1"/>
  <c r="M39" i="27"/>
  <c r="U39" i="27" s="1"/>
  <c r="AD39" i="27" s="1"/>
  <c r="L39" i="27"/>
  <c r="T39" i="27" s="1"/>
  <c r="AC39" i="27" s="1"/>
  <c r="U38" i="27"/>
  <c r="AD38" i="27" s="1"/>
  <c r="T38" i="27"/>
  <c r="AC38" i="27" s="1"/>
  <c r="Q38" i="27"/>
  <c r="Y38" i="27" s="1"/>
  <c r="AH38" i="27" s="1"/>
  <c r="P38" i="27"/>
  <c r="X38" i="27" s="1"/>
  <c r="AG38" i="27" s="1"/>
  <c r="O38" i="27"/>
  <c r="W38" i="27" s="1"/>
  <c r="AF38" i="27" s="1"/>
  <c r="N38" i="27"/>
  <c r="V38" i="27" s="1"/>
  <c r="AE38" i="27" s="1"/>
  <c r="M38" i="27"/>
  <c r="L38" i="27"/>
  <c r="T37" i="27"/>
  <c r="AC37" i="27" s="1"/>
  <c r="Q37" i="27"/>
  <c r="Y37" i="27" s="1"/>
  <c r="AH37" i="27" s="1"/>
  <c r="P37" i="27"/>
  <c r="X37" i="27" s="1"/>
  <c r="AG37" i="27" s="1"/>
  <c r="O37" i="27"/>
  <c r="W37" i="27" s="1"/>
  <c r="AF37" i="27" s="1"/>
  <c r="N37" i="27"/>
  <c r="V37" i="27" s="1"/>
  <c r="AE37" i="27" s="1"/>
  <c r="M37" i="27"/>
  <c r="U37" i="27" s="1"/>
  <c r="AD37" i="27" s="1"/>
  <c r="L37" i="27"/>
  <c r="W36" i="27"/>
  <c r="AF36" i="27" s="1"/>
  <c r="V36" i="27"/>
  <c r="AE36" i="27" s="1"/>
  <c r="Q36" i="27"/>
  <c r="Y36" i="27" s="1"/>
  <c r="AH36" i="27" s="1"/>
  <c r="P36" i="27"/>
  <c r="X36" i="27" s="1"/>
  <c r="AG36" i="27" s="1"/>
  <c r="O36" i="27"/>
  <c r="N36" i="27"/>
  <c r="M36" i="27"/>
  <c r="U36" i="27" s="1"/>
  <c r="AD36" i="27" s="1"/>
  <c r="L36" i="27"/>
  <c r="T36" i="27" s="1"/>
  <c r="AC36" i="27" s="1"/>
  <c r="Y35" i="27"/>
  <c r="AH35" i="27" s="1"/>
  <c r="X35" i="27"/>
  <c r="AG35" i="27" s="1"/>
  <c r="Q35" i="27"/>
  <c r="P35" i="27"/>
  <c r="O35" i="27"/>
  <c r="W35" i="27" s="1"/>
  <c r="AF35" i="27" s="1"/>
  <c r="N35" i="27"/>
  <c r="V35" i="27" s="1"/>
  <c r="AE35" i="27" s="1"/>
  <c r="M35" i="27"/>
  <c r="U35" i="27" s="1"/>
  <c r="AD35" i="27" s="1"/>
  <c r="L35" i="27"/>
  <c r="T35" i="27" s="1"/>
  <c r="AC35" i="27" s="1"/>
  <c r="Q34" i="27"/>
  <c r="Y34" i="27" s="1"/>
  <c r="AH34" i="27" s="1"/>
  <c r="P34" i="27"/>
  <c r="X34" i="27" s="1"/>
  <c r="AG34" i="27" s="1"/>
  <c r="O34" i="27"/>
  <c r="W34" i="27" s="1"/>
  <c r="AF34" i="27" s="1"/>
  <c r="N34" i="27"/>
  <c r="V34" i="27" s="1"/>
  <c r="AE34" i="27" s="1"/>
  <c r="M34" i="27"/>
  <c r="U34" i="27" s="1"/>
  <c r="AD34" i="27" s="1"/>
  <c r="L34" i="27"/>
  <c r="T34" i="27" s="1"/>
  <c r="AC34" i="27" s="1"/>
  <c r="V33" i="27"/>
  <c r="AE33" i="27" s="1"/>
  <c r="Q33" i="27"/>
  <c r="Y33" i="27" s="1"/>
  <c r="AH33" i="27" s="1"/>
  <c r="P33" i="27"/>
  <c r="X33" i="27" s="1"/>
  <c r="AG33" i="27" s="1"/>
  <c r="O33" i="27"/>
  <c r="W33" i="27" s="1"/>
  <c r="AF33" i="27" s="1"/>
  <c r="N33" i="27"/>
  <c r="M33" i="27"/>
  <c r="U33" i="27" s="1"/>
  <c r="AD33" i="27" s="1"/>
  <c r="L33" i="27"/>
  <c r="T33" i="27" s="1"/>
  <c r="AC33" i="27" s="1"/>
  <c r="Y32" i="27"/>
  <c r="AH32" i="27" s="1"/>
  <c r="X32" i="27"/>
  <c r="AG32" i="27" s="1"/>
  <c r="W32" i="27"/>
  <c r="AF32" i="27" s="1"/>
  <c r="V32" i="27"/>
  <c r="AE32" i="27" s="1"/>
  <c r="Q32" i="27"/>
  <c r="P32" i="27"/>
  <c r="O32" i="27"/>
  <c r="N32" i="27"/>
  <c r="M32" i="27"/>
  <c r="U32" i="27" s="1"/>
  <c r="AD32" i="27" s="1"/>
  <c r="L32" i="27"/>
  <c r="T32" i="27" s="1"/>
  <c r="AC32" i="27" s="1"/>
  <c r="X49" i="26" l="1"/>
  <c r="AG49" i="26" s="1"/>
  <c r="W49" i="26"/>
  <c r="AF49" i="26" s="1"/>
  <c r="T49" i="26"/>
  <c r="AC49" i="26" s="1"/>
  <c r="Q49" i="26"/>
  <c r="Y49" i="26" s="1"/>
  <c r="AH49" i="26" s="1"/>
  <c r="P49" i="26"/>
  <c r="O49" i="26"/>
  <c r="N49" i="26"/>
  <c r="V49" i="26" s="1"/>
  <c r="AE49" i="26" s="1"/>
  <c r="M49" i="26"/>
  <c r="U49" i="26" s="1"/>
  <c r="AD49" i="26" s="1"/>
  <c r="L49" i="26"/>
  <c r="Y48" i="26"/>
  <c r="AH48" i="26" s="1"/>
  <c r="V48" i="26"/>
  <c r="AE48" i="26" s="1"/>
  <c r="U48" i="26"/>
  <c r="AD48" i="26" s="1"/>
  <c r="Q48" i="26"/>
  <c r="P48" i="26"/>
  <c r="X48" i="26" s="1"/>
  <c r="AG48" i="26" s="1"/>
  <c r="O48" i="26"/>
  <c r="W48" i="26" s="1"/>
  <c r="AF48" i="26" s="1"/>
  <c r="N48" i="26"/>
  <c r="M48" i="26"/>
  <c r="L48" i="26"/>
  <c r="T48" i="26" s="1"/>
  <c r="AC48" i="26" s="1"/>
  <c r="X47" i="26"/>
  <c r="AG47" i="26" s="1"/>
  <c r="W47" i="26"/>
  <c r="AF47" i="26" s="1"/>
  <c r="T47" i="26"/>
  <c r="AC47" i="26" s="1"/>
  <c r="Q47" i="26"/>
  <c r="Y47" i="26" s="1"/>
  <c r="AH47" i="26" s="1"/>
  <c r="P47" i="26"/>
  <c r="O47" i="26"/>
  <c r="N47" i="26"/>
  <c r="V47" i="26" s="1"/>
  <c r="AE47" i="26" s="1"/>
  <c r="M47" i="26"/>
  <c r="U47" i="26" s="1"/>
  <c r="AD47" i="26" s="1"/>
  <c r="L47" i="26"/>
  <c r="Y46" i="26"/>
  <c r="AH46" i="26" s="1"/>
  <c r="V46" i="26"/>
  <c r="AE46" i="26" s="1"/>
  <c r="U46" i="26"/>
  <c r="AD46" i="26" s="1"/>
  <c r="Q46" i="26"/>
  <c r="P46" i="26"/>
  <c r="X46" i="26" s="1"/>
  <c r="AG46" i="26" s="1"/>
  <c r="O46" i="26"/>
  <c r="W46" i="26" s="1"/>
  <c r="AF46" i="26" s="1"/>
  <c r="N46" i="26"/>
  <c r="M46" i="26"/>
  <c r="L46" i="26"/>
  <c r="T46" i="26" s="1"/>
  <c r="AC46" i="26" s="1"/>
  <c r="X45" i="26"/>
  <c r="AG45" i="26" s="1"/>
  <c r="W45" i="26"/>
  <c r="AF45" i="26" s="1"/>
  <c r="T45" i="26"/>
  <c r="AC45" i="26" s="1"/>
  <c r="Q45" i="26"/>
  <c r="Y45" i="26" s="1"/>
  <c r="AH45" i="26" s="1"/>
  <c r="P45" i="26"/>
  <c r="O45" i="26"/>
  <c r="N45" i="26"/>
  <c r="V45" i="26" s="1"/>
  <c r="AE45" i="26" s="1"/>
  <c r="M45" i="26"/>
  <c r="U45" i="26" s="1"/>
  <c r="AD45" i="26" s="1"/>
  <c r="L45" i="26"/>
  <c r="Y44" i="26"/>
  <c r="AH44" i="26" s="1"/>
  <c r="V44" i="26"/>
  <c r="AE44" i="26" s="1"/>
  <c r="U44" i="26"/>
  <c r="AD44" i="26" s="1"/>
  <c r="Q44" i="26"/>
  <c r="P44" i="26"/>
  <c r="X44" i="26" s="1"/>
  <c r="AG44" i="26" s="1"/>
  <c r="O44" i="26"/>
  <c r="W44" i="26" s="1"/>
  <c r="AF44" i="26" s="1"/>
  <c r="N44" i="26"/>
  <c r="M44" i="26"/>
  <c r="L44" i="26"/>
  <c r="T44" i="26" s="1"/>
  <c r="AC44" i="26" s="1"/>
  <c r="X43" i="26"/>
  <c r="AG43" i="26" s="1"/>
  <c r="W43" i="26"/>
  <c r="AF43" i="26" s="1"/>
  <c r="T43" i="26"/>
  <c r="AC43" i="26" s="1"/>
  <c r="Q43" i="26"/>
  <c r="Y43" i="26" s="1"/>
  <c r="AH43" i="26" s="1"/>
  <c r="P43" i="26"/>
  <c r="O43" i="26"/>
  <c r="N43" i="26"/>
  <c r="V43" i="26" s="1"/>
  <c r="AE43" i="26" s="1"/>
  <c r="M43" i="26"/>
  <c r="U43" i="26" s="1"/>
  <c r="AD43" i="26" s="1"/>
  <c r="L43" i="26"/>
  <c r="Y42" i="26"/>
  <c r="AH42" i="26" s="1"/>
  <c r="V42" i="26"/>
  <c r="AE42" i="26" s="1"/>
  <c r="U42" i="26"/>
  <c r="AD42" i="26" s="1"/>
  <c r="Q42" i="26"/>
  <c r="P42" i="26"/>
  <c r="X42" i="26" s="1"/>
  <c r="AG42" i="26" s="1"/>
  <c r="O42" i="26"/>
  <c r="W42" i="26" s="1"/>
  <c r="AF42" i="26" s="1"/>
  <c r="N42" i="26"/>
  <c r="M42" i="26"/>
  <c r="L42" i="26"/>
  <c r="T42" i="26" s="1"/>
  <c r="AC42" i="26" s="1"/>
  <c r="X41" i="26"/>
  <c r="AG41" i="26" s="1"/>
  <c r="W41" i="26"/>
  <c r="AF41" i="26" s="1"/>
  <c r="T41" i="26"/>
  <c r="AC41" i="26" s="1"/>
  <c r="Q41" i="26"/>
  <c r="Y41" i="26" s="1"/>
  <c r="AH41" i="26" s="1"/>
  <c r="P41" i="26"/>
  <c r="O41" i="26"/>
  <c r="N41" i="26"/>
  <c r="V41" i="26" s="1"/>
  <c r="AE41" i="26" s="1"/>
  <c r="M41" i="26"/>
  <c r="U41" i="26" s="1"/>
  <c r="AD41" i="26" s="1"/>
  <c r="L41" i="26"/>
  <c r="Y40" i="26"/>
  <c r="AH40" i="26" s="1"/>
  <c r="V40" i="26"/>
  <c r="AE40" i="26" s="1"/>
  <c r="U40" i="26"/>
  <c r="AD40" i="26" s="1"/>
  <c r="Q40" i="26"/>
  <c r="P40" i="26"/>
  <c r="X40" i="26" s="1"/>
  <c r="AG40" i="26" s="1"/>
  <c r="O40" i="26"/>
  <c r="W40" i="26" s="1"/>
  <c r="AF40" i="26" s="1"/>
  <c r="N40" i="26"/>
  <c r="M40" i="26"/>
  <c r="L40" i="26"/>
  <c r="T40" i="26" s="1"/>
  <c r="AC40" i="26" s="1"/>
  <c r="X39" i="26"/>
  <c r="AG39" i="26" s="1"/>
  <c r="W39" i="26"/>
  <c r="AF39" i="26" s="1"/>
  <c r="T39" i="26"/>
  <c r="AC39" i="26" s="1"/>
  <c r="Q39" i="26"/>
  <c r="Y39" i="26" s="1"/>
  <c r="AH39" i="26" s="1"/>
  <c r="P39" i="26"/>
  <c r="O39" i="26"/>
  <c r="N39" i="26"/>
  <c r="V39" i="26" s="1"/>
  <c r="AE39" i="26" s="1"/>
  <c r="M39" i="26"/>
  <c r="U39" i="26" s="1"/>
  <c r="AD39" i="26" s="1"/>
  <c r="L39" i="26"/>
  <c r="Y38" i="26"/>
  <c r="AH38" i="26" s="1"/>
  <c r="V38" i="26"/>
  <c r="AE38" i="26" s="1"/>
  <c r="U38" i="26"/>
  <c r="AD38" i="26" s="1"/>
  <c r="Q38" i="26"/>
  <c r="P38" i="26"/>
  <c r="X38" i="26" s="1"/>
  <c r="AG38" i="26" s="1"/>
  <c r="O38" i="26"/>
  <c r="W38" i="26" s="1"/>
  <c r="AF38" i="26" s="1"/>
  <c r="N38" i="26"/>
  <c r="M38" i="26"/>
  <c r="L38" i="26"/>
  <c r="T38" i="26" s="1"/>
  <c r="AC38" i="26" s="1"/>
  <c r="X37" i="26"/>
  <c r="AG37" i="26" s="1"/>
  <c r="W37" i="26"/>
  <c r="AF37" i="26" s="1"/>
  <c r="T37" i="26"/>
  <c r="AC37" i="26" s="1"/>
  <c r="Q37" i="26"/>
  <c r="Y37" i="26" s="1"/>
  <c r="AH37" i="26" s="1"/>
  <c r="P37" i="26"/>
  <c r="O37" i="26"/>
  <c r="N37" i="26"/>
  <c r="V37" i="26" s="1"/>
  <c r="AE37" i="26" s="1"/>
  <c r="M37" i="26"/>
  <c r="U37" i="26" s="1"/>
  <c r="AD37" i="26" s="1"/>
  <c r="L37" i="26"/>
  <c r="Y36" i="26"/>
  <c r="AH36" i="26" s="1"/>
  <c r="V36" i="26"/>
  <c r="AE36" i="26" s="1"/>
  <c r="U36" i="26"/>
  <c r="AD36" i="26" s="1"/>
  <c r="Q36" i="26"/>
  <c r="P36" i="26"/>
  <c r="X36" i="26" s="1"/>
  <c r="AG36" i="26" s="1"/>
  <c r="O36" i="26"/>
  <c r="W36" i="26" s="1"/>
  <c r="AF36" i="26" s="1"/>
  <c r="N36" i="26"/>
  <c r="M36" i="26"/>
  <c r="L36" i="26"/>
  <c r="T36" i="26" s="1"/>
  <c r="AC36" i="26" s="1"/>
  <c r="X35" i="26"/>
  <c r="AG35" i="26" s="1"/>
  <c r="W35" i="26"/>
  <c r="AF35" i="26" s="1"/>
  <c r="T35" i="26"/>
  <c r="AC35" i="26" s="1"/>
  <c r="Q35" i="26"/>
  <c r="Y35" i="26" s="1"/>
  <c r="AH35" i="26" s="1"/>
  <c r="P35" i="26"/>
  <c r="O35" i="26"/>
  <c r="N35" i="26"/>
  <c r="V35" i="26" s="1"/>
  <c r="AE35" i="26" s="1"/>
  <c r="M35" i="26"/>
  <c r="U35" i="26" s="1"/>
  <c r="AD35" i="26" s="1"/>
  <c r="L35" i="26"/>
  <c r="Y34" i="26"/>
  <c r="AH34" i="26" s="1"/>
  <c r="V34" i="26"/>
  <c r="AE34" i="26" s="1"/>
  <c r="U34" i="26"/>
  <c r="AD34" i="26" s="1"/>
  <c r="Q34" i="26"/>
  <c r="P34" i="26"/>
  <c r="X34" i="26" s="1"/>
  <c r="AG34" i="26" s="1"/>
  <c r="O34" i="26"/>
  <c r="W34" i="26" s="1"/>
  <c r="AF34" i="26" s="1"/>
  <c r="N34" i="26"/>
  <c r="M34" i="26"/>
  <c r="L34" i="26"/>
  <c r="T34" i="26" s="1"/>
  <c r="AC34" i="26" s="1"/>
  <c r="X33" i="26"/>
  <c r="AG33" i="26" s="1"/>
  <c r="W33" i="26"/>
  <c r="AF33" i="26" s="1"/>
  <c r="T33" i="26"/>
  <c r="AC33" i="26" s="1"/>
  <c r="Q33" i="26"/>
  <c r="Y33" i="26" s="1"/>
  <c r="AH33" i="26" s="1"/>
  <c r="P33" i="26"/>
  <c r="O33" i="26"/>
  <c r="N33" i="26"/>
  <c r="V33" i="26" s="1"/>
  <c r="AE33" i="26" s="1"/>
  <c r="M33" i="26"/>
  <c r="U33" i="26" s="1"/>
  <c r="AD33" i="26" s="1"/>
  <c r="L33" i="26"/>
  <c r="Y32" i="26"/>
  <c r="AH32" i="26" s="1"/>
  <c r="V32" i="26"/>
  <c r="AE32" i="26" s="1"/>
  <c r="U32" i="26"/>
  <c r="AD32" i="26" s="1"/>
  <c r="Q32" i="26"/>
  <c r="P32" i="26"/>
  <c r="X32" i="26" s="1"/>
  <c r="AG32" i="26" s="1"/>
  <c r="O32" i="26"/>
  <c r="W32" i="26" s="1"/>
  <c r="AF32" i="26" s="1"/>
  <c r="N32" i="26"/>
  <c r="M32" i="26"/>
  <c r="L32" i="26"/>
  <c r="T32" i="26" s="1"/>
  <c r="AC32" i="26" s="1"/>
  <c r="X31" i="26"/>
  <c r="AG31" i="26" s="1"/>
  <c r="W31" i="26"/>
  <c r="AF31" i="26" s="1"/>
  <c r="T31" i="26"/>
  <c r="AC31" i="26" s="1"/>
  <c r="Q31" i="26"/>
  <c r="Y31" i="26" s="1"/>
  <c r="AH31" i="26" s="1"/>
  <c r="P31" i="26"/>
  <c r="O31" i="26"/>
  <c r="N31" i="26"/>
  <c r="V31" i="26" s="1"/>
  <c r="AE31" i="26" s="1"/>
  <c r="M31" i="26"/>
  <c r="U31" i="26" s="1"/>
  <c r="AD31" i="26" s="1"/>
  <c r="L31" i="26"/>
  <c r="Y48" i="25" l="1"/>
  <c r="AH48" i="25" s="1"/>
  <c r="T48" i="25"/>
  <c r="AC48" i="25" s="1"/>
  <c r="Q48" i="25"/>
  <c r="P48" i="25"/>
  <c r="X48" i="25" s="1"/>
  <c r="AG48" i="25" s="1"/>
  <c r="O48" i="25"/>
  <c r="W48" i="25" s="1"/>
  <c r="AF48" i="25" s="1"/>
  <c r="N48" i="25"/>
  <c r="V48" i="25" s="1"/>
  <c r="AE48" i="25" s="1"/>
  <c r="M48" i="25"/>
  <c r="U48" i="25" s="1"/>
  <c r="AD48" i="25" s="1"/>
  <c r="L48" i="25"/>
  <c r="V47" i="25"/>
  <c r="AE47" i="25" s="1"/>
  <c r="U47" i="25"/>
  <c r="AD47" i="25" s="1"/>
  <c r="T47" i="25"/>
  <c r="AC47" i="25" s="1"/>
  <c r="Q47" i="25"/>
  <c r="Y47" i="25" s="1"/>
  <c r="AH47" i="25" s="1"/>
  <c r="P47" i="25"/>
  <c r="X47" i="25" s="1"/>
  <c r="AG47" i="25" s="1"/>
  <c r="O47" i="25"/>
  <c r="W47" i="25" s="1"/>
  <c r="AF47" i="25" s="1"/>
  <c r="N47" i="25"/>
  <c r="M47" i="25"/>
  <c r="L47" i="25"/>
  <c r="X46" i="25"/>
  <c r="AG46" i="25" s="1"/>
  <c r="W46" i="25"/>
  <c r="AF46" i="25" s="1"/>
  <c r="V46" i="25"/>
  <c r="AE46" i="25" s="1"/>
  <c r="U46" i="25"/>
  <c r="AD46" i="25" s="1"/>
  <c r="Q46" i="25"/>
  <c r="Y46" i="25" s="1"/>
  <c r="AH46" i="25" s="1"/>
  <c r="P46" i="25"/>
  <c r="O46" i="25"/>
  <c r="N46" i="25"/>
  <c r="M46" i="25"/>
  <c r="L46" i="25"/>
  <c r="T46" i="25" s="1"/>
  <c r="AC46" i="25" s="1"/>
  <c r="Y45" i="25"/>
  <c r="AH45" i="25" s="1"/>
  <c r="X45" i="25"/>
  <c r="AG45" i="25" s="1"/>
  <c r="W45" i="25"/>
  <c r="AF45" i="25" s="1"/>
  <c r="Q45" i="25"/>
  <c r="P45" i="25"/>
  <c r="O45" i="25"/>
  <c r="N45" i="25"/>
  <c r="V45" i="25" s="1"/>
  <c r="AE45" i="25" s="1"/>
  <c r="M45" i="25"/>
  <c r="U45" i="25" s="1"/>
  <c r="AD45" i="25" s="1"/>
  <c r="L45" i="25"/>
  <c r="T45" i="25" s="1"/>
  <c r="AC45" i="25" s="1"/>
  <c r="Y44" i="25"/>
  <c r="AH44" i="25" s="1"/>
  <c r="T44" i="25"/>
  <c r="AC44" i="25" s="1"/>
  <c r="Q44" i="25"/>
  <c r="P44" i="25"/>
  <c r="X44" i="25" s="1"/>
  <c r="AG44" i="25" s="1"/>
  <c r="O44" i="25"/>
  <c r="W44" i="25" s="1"/>
  <c r="AF44" i="25" s="1"/>
  <c r="N44" i="25"/>
  <c r="V44" i="25" s="1"/>
  <c r="AE44" i="25" s="1"/>
  <c r="M44" i="25"/>
  <c r="U44" i="25" s="1"/>
  <c r="AD44" i="25" s="1"/>
  <c r="L44" i="25"/>
  <c r="AD43" i="25"/>
  <c r="V43" i="25"/>
  <c r="AE43" i="25" s="1"/>
  <c r="U43" i="25"/>
  <c r="T43" i="25"/>
  <c r="AC43" i="25" s="1"/>
  <c r="Q43" i="25"/>
  <c r="Y43" i="25" s="1"/>
  <c r="AH43" i="25" s="1"/>
  <c r="P43" i="25"/>
  <c r="X43" i="25" s="1"/>
  <c r="AG43" i="25" s="1"/>
  <c r="O43" i="25"/>
  <c r="W43" i="25" s="1"/>
  <c r="AF43" i="25" s="1"/>
  <c r="N43" i="25"/>
  <c r="M43" i="25"/>
  <c r="L43" i="25"/>
  <c r="X42" i="25"/>
  <c r="AG42" i="25" s="1"/>
  <c r="W42" i="25"/>
  <c r="AF42" i="25" s="1"/>
  <c r="V42" i="25"/>
  <c r="AE42" i="25" s="1"/>
  <c r="U42" i="25"/>
  <c r="AD42" i="25" s="1"/>
  <c r="Q42" i="25"/>
  <c r="Y42" i="25" s="1"/>
  <c r="AH42" i="25" s="1"/>
  <c r="P42" i="25"/>
  <c r="O42" i="25"/>
  <c r="N42" i="25"/>
  <c r="M42" i="25"/>
  <c r="L42" i="25"/>
  <c r="T42" i="25" s="1"/>
  <c r="AC42" i="25" s="1"/>
  <c r="Y41" i="25"/>
  <c r="AH41" i="25" s="1"/>
  <c r="X41" i="25"/>
  <c r="AG41" i="25" s="1"/>
  <c r="W41" i="25"/>
  <c r="AF41" i="25" s="1"/>
  <c r="Q41" i="25"/>
  <c r="P41" i="25"/>
  <c r="O41" i="25"/>
  <c r="N41" i="25"/>
  <c r="V41" i="25" s="1"/>
  <c r="AE41" i="25" s="1"/>
  <c r="M41" i="25"/>
  <c r="U41" i="25" s="1"/>
  <c r="AD41" i="25" s="1"/>
  <c r="L41" i="25"/>
  <c r="T41" i="25" s="1"/>
  <c r="AC41" i="25" s="1"/>
  <c r="Y40" i="25"/>
  <c r="AH40" i="25" s="1"/>
  <c r="T40" i="25"/>
  <c r="AC40" i="25" s="1"/>
  <c r="Q40" i="25"/>
  <c r="P40" i="25"/>
  <c r="X40" i="25" s="1"/>
  <c r="AG40" i="25" s="1"/>
  <c r="O40" i="25"/>
  <c r="W40" i="25" s="1"/>
  <c r="AF40" i="25" s="1"/>
  <c r="N40" i="25"/>
  <c r="V40" i="25" s="1"/>
  <c r="AE40" i="25" s="1"/>
  <c r="M40" i="25"/>
  <c r="U40" i="25" s="1"/>
  <c r="AD40" i="25" s="1"/>
  <c r="L40" i="25"/>
  <c r="V39" i="25"/>
  <c r="AE39" i="25" s="1"/>
  <c r="U39" i="25"/>
  <c r="AD39" i="25" s="1"/>
  <c r="T39" i="25"/>
  <c r="AC39" i="25" s="1"/>
  <c r="Q39" i="25"/>
  <c r="Y39" i="25" s="1"/>
  <c r="AH39" i="25" s="1"/>
  <c r="P39" i="25"/>
  <c r="X39" i="25" s="1"/>
  <c r="AG39" i="25" s="1"/>
  <c r="O39" i="25"/>
  <c r="W39" i="25" s="1"/>
  <c r="AF39" i="25" s="1"/>
  <c r="N39" i="25"/>
  <c r="M39" i="25"/>
  <c r="L39" i="25"/>
  <c r="X38" i="25"/>
  <c r="AG38" i="25" s="1"/>
  <c r="W38" i="25"/>
  <c r="AF38" i="25" s="1"/>
  <c r="V38" i="25"/>
  <c r="AE38" i="25" s="1"/>
  <c r="U38" i="25"/>
  <c r="AD38" i="25" s="1"/>
  <c r="Q38" i="25"/>
  <c r="Y38" i="25" s="1"/>
  <c r="AH38" i="25" s="1"/>
  <c r="P38" i="25"/>
  <c r="O38" i="25"/>
  <c r="N38" i="25"/>
  <c r="M38" i="25"/>
  <c r="L38" i="25"/>
  <c r="T38" i="25" s="1"/>
  <c r="AC38" i="25" s="1"/>
  <c r="Y37" i="25"/>
  <c r="AH37" i="25" s="1"/>
  <c r="X37" i="25"/>
  <c r="AG37" i="25" s="1"/>
  <c r="W37" i="25"/>
  <c r="AF37" i="25" s="1"/>
  <c r="Q37" i="25"/>
  <c r="P37" i="25"/>
  <c r="O37" i="25"/>
  <c r="N37" i="25"/>
  <c r="V37" i="25" s="1"/>
  <c r="AE37" i="25" s="1"/>
  <c r="M37" i="25"/>
  <c r="U37" i="25" s="1"/>
  <c r="AD37" i="25" s="1"/>
  <c r="L37" i="25"/>
  <c r="T37" i="25" s="1"/>
  <c r="AC37" i="25" s="1"/>
  <c r="Y36" i="25"/>
  <c r="AH36" i="25" s="1"/>
  <c r="T36" i="25"/>
  <c r="AC36" i="25" s="1"/>
  <c r="Q36" i="25"/>
  <c r="P36" i="25"/>
  <c r="X36" i="25" s="1"/>
  <c r="AG36" i="25" s="1"/>
  <c r="O36" i="25"/>
  <c r="W36" i="25" s="1"/>
  <c r="AF36" i="25" s="1"/>
  <c r="N36" i="25"/>
  <c r="V36" i="25" s="1"/>
  <c r="AE36" i="25" s="1"/>
  <c r="M36" i="25"/>
  <c r="U36" i="25" s="1"/>
  <c r="AD36" i="25" s="1"/>
  <c r="L36" i="25"/>
  <c r="V35" i="25"/>
  <c r="AE35" i="25" s="1"/>
  <c r="U35" i="25"/>
  <c r="AD35" i="25" s="1"/>
  <c r="T35" i="25"/>
  <c r="AC35" i="25" s="1"/>
  <c r="Q35" i="25"/>
  <c r="Y35" i="25" s="1"/>
  <c r="AH35" i="25" s="1"/>
  <c r="P35" i="25"/>
  <c r="X35" i="25" s="1"/>
  <c r="AG35" i="25" s="1"/>
  <c r="O35" i="25"/>
  <c r="W35" i="25" s="1"/>
  <c r="AF35" i="25" s="1"/>
  <c r="N35" i="25"/>
  <c r="M35" i="25"/>
  <c r="L35" i="25"/>
  <c r="X34" i="25"/>
  <c r="AG34" i="25" s="1"/>
  <c r="W34" i="25"/>
  <c r="AF34" i="25" s="1"/>
  <c r="V34" i="25"/>
  <c r="AE34" i="25" s="1"/>
  <c r="U34" i="25"/>
  <c r="AD34" i="25" s="1"/>
  <c r="Q34" i="25"/>
  <c r="Y34" i="25" s="1"/>
  <c r="AH34" i="25" s="1"/>
  <c r="P34" i="25"/>
  <c r="O34" i="25"/>
  <c r="N34" i="25"/>
  <c r="M34" i="25"/>
  <c r="L34" i="25"/>
  <c r="T34" i="25" s="1"/>
  <c r="AC34" i="25" s="1"/>
  <c r="Y33" i="25"/>
  <c r="AH33" i="25" s="1"/>
  <c r="X33" i="25"/>
  <c r="AG33" i="25" s="1"/>
  <c r="W33" i="25"/>
  <c r="AF33" i="25" s="1"/>
  <c r="Q33" i="25"/>
  <c r="P33" i="25"/>
  <c r="O33" i="25"/>
  <c r="N33" i="25"/>
  <c r="V33" i="25" s="1"/>
  <c r="AE33" i="25" s="1"/>
  <c r="M33" i="25"/>
  <c r="U33" i="25" s="1"/>
  <c r="AD33" i="25" s="1"/>
  <c r="L33" i="25"/>
  <c r="T33" i="25" s="1"/>
  <c r="AC33" i="25" s="1"/>
  <c r="AC32" i="25"/>
  <c r="Y32" i="25"/>
  <c r="AH32" i="25" s="1"/>
  <c r="T32" i="25"/>
  <c r="Q32" i="25"/>
  <c r="P32" i="25"/>
  <c r="X32" i="25" s="1"/>
  <c r="AG32" i="25" s="1"/>
  <c r="O32" i="25"/>
  <c r="W32" i="25" s="1"/>
  <c r="AF32" i="25" s="1"/>
  <c r="N32" i="25"/>
  <c r="V32" i="25" s="1"/>
  <c r="AE32" i="25" s="1"/>
  <c r="M32" i="25"/>
  <c r="U32" i="25" s="1"/>
  <c r="AD32" i="25" s="1"/>
  <c r="L32" i="25"/>
  <c r="AE31" i="25"/>
  <c r="V31" i="25"/>
  <c r="U31" i="25"/>
  <c r="AD31" i="25" s="1"/>
  <c r="T31" i="25"/>
  <c r="AC31" i="25" s="1"/>
  <c r="Q31" i="25"/>
  <c r="Y31" i="25" s="1"/>
  <c r="AH31" i="25" s="1"/>
  <c r="P31" i="25"/>
  <c r="X31" i="25" s="1"/>
  <c r="AG31" i="25" s="1"/>
  <c r="O31" i="25"/>
  <c r="W31" i="25" s="1"/>
  <c r="AF31" i="25" s="1"/>
  <c r="N31" i="25"/>
  <c r="M31" i="25"/>
  <c r="L31" i="25"/>
  <c r="X30" i="25"/>
  <c r="AG30" i="25" s="1"/>
  <c r="W30" i="25"/>
  <c r="AF30" i="25" s="1"/>
  <c r="V30" i="25"/>
  <c r="AE30" i="25" s="1"/>
  <c r="U30" i="25"/>
  <c r="AD30" i="25" s="1"/>
  <c r="Q30" i="25"/>
  <c r="Y30" i="25" s="1"/>
  <c r="AH30" i="25" s="1"/>
  <c r="P30" i="25"/>
  <c r="O30" i="25"/>
  <c r="N30" i="25"/>
  <c r="M30" i="25"/>
  <c r="L30" i="25"/>
  <c r="T30" i="25" s="1"/>
  <c r="AC30" i="25" s="1"/>
  <c r="X47" i="23"/>
  <c r="AG47" i="23" s="1"/>
  <c r="Q47" i="23"/>
  <c r="Y47" i="23" s="1"/>
  <c r="AH47" i="23" s="1"/>
  <c r="P47" i="23"/>
  <c r="O47" i="23"/>
  <c r="W47" i="23" s="1"/>
  <c r="AF47" i="23" s="1"/>
  <c r="N47" i="23"/>
  <c r="V47" i="23" s="1"/>
  <c r="AE47" i="23" s="1"/>
  <c r="M47" i="23"/>
  <c r="U47" i="23" s="1"/>
  <c r="AD47" i="23" s="1"/>
  <c r="L47" i="23"/>
  <c r="T47" i="23" s="1"/>
  <c r="AC47" i="23" s="1"/>
  <c r="Q46" i="23"/>
  <c r="Y46" i="23" s="1"/>
  <c r="AH46" i="23" s="1"/>
  <c r="P46" i="23"/>
  <c r="X46" i="23" s="1"/>
  <c r="AG46" i="23" s="1"/>
  <c r="O46" i="23"/>
  <c r="W46" i="23" s="1"/>
  <c r="AF46" i="23" s="1"/>
  <c r="N46" i="23"/>
  <c r="V46" i="23" s="1"/>
  <c r="AE46" i="23" s="1"/>
  <c r="M46" i="23"/>
  <c r="U46" i="23" s="1"/>
  <c r="AD46" i="23" s="1"/>
  <c r="L46" i="23"/>
  <c r="T46" i="23" s="1"/>
  <c r="AC46" i="23" s="1"/>
  <c r="W45" i="23"/>
  <c r="AF45" i="23" s="1"/>
  <c r="Q45" i="23"/>
  <c r="Y45" i="23" s="1"/>
  <c r="AH45" i="23" s="1"/>
  <c r="P45" i="23"/>
  <c r="X45" i="23" s="1"/>
  <c r="AG45" i="23" s="1"/>
  <c r="O45" i="23"/>
  <c r="N45" i="23"/>
  <c r="V45" i="23" s="1"/>
  <c r="AE45" i="23" s="1"/>
  <c r="M45" i="23"/>
  <c r="U45" i="23" s="1"/>
  <c r="AD45" i="23" s="1"/>
  <c r="L45" i="23"/>
  <c r="T45" i="23" s="1"/>
  <c r="AC45" i="23" s="1"/>
  <c r="X44" i="23"/>
  <c r="AG44" i="23" s="1"/>
  <c r="Q44" i="23"/>
  <c r="Y44" i="23" s="1"/>
  <c r="AH44" i="23" s="1"/>
  <c r="P44" i="23"/>
  <c r="O44" i="23"/>
  <c r="W44" i="23" s="1"/>
  <c r="AF44" i="23" s="1"/>
  <c r="N44" i="23"/>
  <c r="V44" i="23" s="1"/>
  <c r="AE44" i="23" s="1"/>
  <c r="M44" i="23"/>
  <c r="U44" i="23" s="1"/>
  <c r="AD44" i="23" s="1"/>
  <c r="L44" i="23"/>
  <c r="T44" i="23" s="1"/>
  <c r="AC44" i="23" s="1"/>
  <c r="Q43" i="23"/>
  <c r="Y43" i="23" s="1"/>
  <c r="AH43" i="23" s="1"/>
  <c r="P43" i="23"/>
  <c r="X43" i="23" s="1"/>
  <c r="AG43" i="23" s="1"/>
  <c r="O43" i="23"/>
  <c r="W43" i="23" s="1"/>
  <c r="AF43" i="23" s="1"/>
  <c r="N43" i="23"/>
  <c r="V43" i="23" s="1"/>
  <c r="AE43" i="23" s="1"/>
  <c r="M43" i="23"/>
  <c r="U43" i="23" s="1"/>
  <c r="AD43" i="23" s="1"/>
  <c r="L43" i="23"/>
  <c r="T43" i="23" s="1"/>
  <c r="AC43" i="23" s="1"/>
  <c r="U42" i="23"/>
  <c r="AD42" i="23" s="1"/>
  <c r="T42" i="23"/>
  <c r="AC42" i="23" s="1"/>
  <c r="Q42" i="23"/>
  <c r="Y42" i="23" s="1"/>
  <c r="AH42" i="23" s="1"/>
  <c r="P42" i="23"/>
  <c r="X42" i="23" s="1"/>
  <c r="AG42" i="23" s="1"/>
  <c r="O42" i="23"/>
  <c r="W42" i="23" s="1"/>
  <c r="AF42" i="23" s="1"/>
  <c r="N42" i="23"/>
  <c r="V42" i="23" s="1"/>
  <c r="AE42" i="23" s="1"/>
  <c r="M42" i="23"/>
  <c r="L42" i="23"/>
  <c r="V41" i="23"/>
  <c r="AE41" i="23" s="1"/>
  <c r="Q41" i="23"/>
  <c r="Y41" i="23" s="1"/>
  <c r="AH41" i="23" s="1"/>
  <c r="P41" i="23"/>
  <c r="X41" i="23" s="1"/>
  <c r="AG41" i="23" s="1"/>
  <c r="O41" i="23"/>
  <c r="W41" i="23" s="1"/>
  <c r="AF41" i="23" s="1"/>
  <c r="N41" i="23"/>
  <c r="M41" i="23"/>
  <c r="U41" i="23" s="1"/>
  <c r="AD41" i="23" s="1"/>
  <c r="L41" i="23"/>
  <c r="T41" i="23" s="1"/>
  <c r="AC41" i="23" s="1"/>
  <c r="X40" i="23"/>
  <c r="AG40" i="23" s="1"/>
  <c r="Q40" i="23"/>
  <c r="Y40" i="23" s="1"/>
  <c r="AH40" i="23" s="1"/>
  <c r="P40" i="23"/>
  <c r="O40" i="23"/>
  <c r="W40" i="23" s="1"/>
  <c r="AF40" i="23" s="1"/>
  <c r="N40" i="23"/>
  <c r="V40" i="23" s="1"/>
  <c r="AE40" i="23" s="1"/>
  <c r="M40" i="23"/>
  <c r="U40" i="23" s="1"/>
  <c r="AD40" i="23" s="1"/>
  <c r="L40" i="23"/>
  <c r="T40" i="23" s="1"/>
  <c r="AC40" i="23" s="1"/>
  <c r="Q39" i="23"/>
  <c r="Y39" i="23" s="1"/>
  <c r="AH39" i="23" s="1"/>
  <c r="P39" i="23"/>
  <c r="X39" i="23" s="1"/>
  <c r="AG39" i="23" s="1"/>
  <c r="O39" i="23"/>
  <c r="W39" i="23" s="1"/>
  <c r="AF39" i="23" s="1"/>
  <c r="N39" i="23"/>
  <c r="V39" i="23" s="1"/>
  <c r="AE39" i="23" s="1"/>
  <c r="M39" i="23"/>
  <c r="U39" i="23" s="1"/>
  <c r="AD39" i="23" s="1"/>
  <c r="L39" i="23"/>
  <c r="T39" i="23" s="1"/>
  <c r="AC39" i="23" s="1"/>
  <c r="T38" i="23"/>
  <c r="AC38" i="23" s="1"/>
  <c r="Q38" i="23"/>
  <c r="Y38" i="23" s="1"/>
  <c r="AH38" i="23" s="1"/>
  <c r="P38" i="23"/>
  <c r="X38" i="23" s="1"/>
  <c r="AG38" i="23" s="1"/>
  <c r="O38" i="23"/>
  <c r="W38" i="23" s="1"/>
  <c r="AF38" i="23" s="1"/>
  <c r="N38" i="23"/>
  <c r="V38" i="23" s="1"/>
  <c r="AE38" i="23" s="1"/>
  <c r="M38" i="23"/>
  <c r="U38" i="23" s="1"/>
  <c r="AD38" i="23" s="1"/>
  <c r="L38" i="23"/>
  <c r="Q37" i="23"/>
  <c r="Y37" i="23" s="1"/>
  <c r="AH37" i="23" s="1"/>
  <c r="P37" i="23"/>
  <c r="X37" i="23" s="1"/>
  <c r="AG37" i="23" s="1"/>
  <c r="O37" i="23"/>
  <c r="W37" i="23" s="1"/>
  <c r="AF37" i="23" s="1"/>
  <c r="N37" i="23"/>
  <c r="V37" i="23" s="1"/>
  <c r="AE37" i="23" s="1"/>
  <c r="M37" i="23"/>
  <c r="U37" i="23" s="1"/>
  <c r="AD37" i="23" s="1"/>
  <c r="L37" i="23"/>
  <c r="T37" i="23" s="1"/>
  <c r="AC37" i="23" s="1"/>
  <c r="Q36" i="23"/>
  <c r="Y36" i="23" s="1"/>
  <c r="AH36" i="23" s="1"/>
  <c r="P36" i="23"/>
  <c r="X36" i="23" s="1"/>
  <c r="AG36" i="23" s="1"/>
  <c r="O36" i="23"/>
  <c r="W36" i="23" s="1"/>
  <c r="AF36" i="23" s="1"/>
  <c r="N36" i="23"/>
  <c r="V36" i="23" s="1"/>
  <c r="AE36" i="23" s="1"/>
  <c r="M36" i="23"/>
  <c r="U36" i="23" s="1"/>
  <c r="AD36" i="23" s="1"/>
  <c r="L36" i="23"/>
  <c r="T36" i="23" s="1"/>
  <c r="AC36" i="23" s="1"/>
  <c r="Q35" i="23"/>
  <c r="Y35" i="23" s="1"/>
  <c r="AH35" i="23" s="1"/>
  <c r="P35" i="23"/>
  <c r="X35" i="23" s="1"/>
  <c r="AG35" i="23" s="1"/>
  <c r="O35" i="23"/>
  <c r="W35" i="23" s="1"/>
  <c r="AF35" i="23" s="1"/>
  <c r="N35" i="23"/>
  <c r="V35" i="23" s="1"/>
  <c r="AE35" i="23" s="1"/>
  <c r="M35" i="23"/>
  <c r="U35" i="23" s="1"/>
  <c r="AD35" i="23" s="1"/>
  <c r="L35" i="23"/>
  <c r="T35" i="23" s="1"/>
  <c r="AC35" i="23" s="1"/>
  <c r="U34" i="23"/>
  <c r="AD34" i="23" s="1"/>
  <c r="Q34" i="23"/>
  <c r="Y34" i="23" s="1"/>
  <c r="AH34" i="23" s="1"/>
  <c r="P34" i="23"/>
  <c r="X34" i="23" s="1"/>
  <c r="AG34" i="23" s="1"/>
  <c r="O34" i="23"/>
  <c r="W34" i="23" s="1"/>
  <c r="AF34" i="23" s="1"/>
  <c r="N34" i="23"/>
  <c r="V34" i="23" s="1"/>
  <c r="AE34" i="23" s="1"/>
  <c r="M34" i="23"/>
  <c r="L34" i="23"/>
  <c r="T34" i="23" s="1"/>
  <c r="AC34" i="23" s="1"/>
  <c r="W33" i="23"/>
  <c r="AF33" i="23" s="1"/>
  <c r="Q33" i="23"/>
  <c r="Y33" i="23" s="1"/>
  <c r="AH33" i="23" s="1"/>
  <c r="P33" i="23"/>
  <c r="X33" i="23" s="1"/>
  <c r="AG33" i="23" s="1"/>
  <c r="O33" i="23"/>
  <c r="N33" i="23"/>
  <c r="V33" i="23" s="1"/>
  <c r="AE33" i="23" s="1"/>
  <c r="M33" i="23"/>
  <c r="U33" i="23" s="1"/>
  <c r="AD33" i="23" s="1"/>
  <c r="L33" i="23"/>
  <c r="T33" i="23" s="1"/>
  <c r="AC33" i="23" s="1"/>
  <c r="Y32" i="23"/>
  <c r="AH32" i="23" s="1"/>
  <c r="Q32" i="23"/>
  <c r="P32" i="23"/>
  <c r="X32" i="23" s="1"/>
  <c r="AG32" i="23" s="1"/>
  <c r="O32" i="23"/>
  <c r="W32" i="23" s="1"/>
  <c r="AF32" i="23" s="1"/>
  <c r="N32" i="23"/>
  <c r="V32" i="23" s="1"/>
  <c r="AE32" i="23" s="1"/>
  <c r="M32" i="23"/>
  <c r="U32" i="23" s="1"/>
  <c r="AD32" i="23" s="1"/>
  <c r="L32" i="23"/>
  <c r="T32" i="23" s="1"/>
  <c r="AC32" i="23" s="1"/>
  <c r="Q31" i="23"/>
  <c r="Y31" i="23" s="1"/>
  <c r="AH31" i="23" s="1"/>
  <c r="P31" i="23"/>
  <c r="X31" i="23" s="1"/>
  <c r="AG31" i="23" s="1"/>
  <c r="O31" i="23"/>
  <c r="W31" i="23" s="1"/>
  <c r="AF31" i="23" s="1"/>
  <c r="N31" i="23"/>
  <c r="V31" i="23" s="1"/>
  <c r="AE31" i="23" s="1"/>
  <c r="M31" i="23"/>
  <c r="U31" i="23" s="1"/>
  <c r="AD31" i="23" s="1"/>
  <c r="L31" i="23"/>
  <c r="T31" i="23" s="1"/>
  <c r="AC31" i="23" s="1"/>
  <c r="Q30" i="23"/>
  <c r="Y30" i="23" s="1"/>
  <c r="AH30" i="23" s="1"/>
  <c r="P30" i="23"/>
  <c r="X30" i="23" s="1"/>
  <c r="AG30" i="23" s="1"/>
  <c r="O30" i="23"/>
  <c r="W30" i="23" s="1"/>
  <c r="AF30" i="23" s="1"/>
  <c r="N30" i="23"/>
  <c r="V30" i="23" s="1"/>
  <c r="AE30" i="23" s="1"/>
  <c r="M30" i="23"/>
  <c r="U30" i="23" s="1"/>
  <c r="AD30" i="23" s="1"/>
  <c r="L30" i="23"/>
  <c r="T30" i="23" s="1"/>
  <c r="AC30" i="23" s="1"/>
  <c r="W29" i="23"/>
  <c r="AF29" i="23" s="1"/>
  <c r="V29" i="23"/>
  <c r="AE29" i="23" s="1"/>
  <c r="Q29" i="23"/>
  <c r="Y29" i="23" s="1"/>
  <c r="AH29" i="23" s="1"/>
  <c r="P29" i="23"/>
  <c r="X29" i="23" s="1"/>
  <c r="AG29" i="23" s="1"/>
  <c r="O29" i="23"/>
  <c r="N29" i="23"/>
  <c r="M29" i="23"/>
  <c r="U29" i="23" s="1"/>
  <c r="AD29" i="23" s="1"/>
  <c r="L29" i="23"/>
  <c r="T29" i="23" s="1"/>
  <c r="AC29" i="23" s="1"/>
  <c r="AD28" i="15" l="1"/>
  <c r="AE28" i="15"/>
  <c r="AF28" i="15"/>
  <c r="AG28" i="15"/>
  <c r="AH28" i="15"/>
  <c r="AD29" i="15"/>
  <c r="AE29" i="15"/>
  <c r="AF29" i="15"/>
  <c r="AG29" i="15"/>
  <c r="AH29" i="15"/>
  <c r="AD30" i="15"/>
  <c r="AE30" i="15"/>
  <c r="AF30" i="15"/>
  <c r="AG30" i="15"/>
  <c r="AH30" i="15"/>
  <c r="AD31" i="15"/>
  <c r="AE31" i="15"/>
  <c r="AF31" i="15"/>
  <c r="AG31" i="15"/>
  <c r="AH31" i="15"/>
  <c r="AD32" i="15"/>
  <c r="AE32" i="15"/>
  <c r="AF32" i="15"/>
  <c r="AG32" i="15"/>
  <c r="AH32" i="15"/>
  <c r="AD33" i="15"/>
  <c r="AE33" i="15"/>
  <c r="AF33" i="15"/>
  <c r="AG33" i="15"/>
  <c r="AH33" i="15"/>
  <c r="AD34" i="15"/>
  <c r="AE34" i="15"/>
  <c r="AF34" i="15"/>
  <c r="AG34" i="15"/>
  <c r="AH34" i="15"/>
  <c r="AD35" i="15"/>
  <c r="AE35" i="15"/>
  <c r="AF35" i="15"/>
  <c r="AG35" i="15"/>
  <c r="AH35" i="15"/>
  <c r="AD36" i="15"/>
  <c r="AE36" i="15"/>
  <c r="AF36" i="15"/>
  <c r="AG36" i="15"/>
  <c r="AH36" i="15"/>
  <c r="AD37" i="15"/>
  <c r="AE37" i="15"/>
  <c r="AF37" i="15"/>
  <c r="AG37" i="15"/>
  <c r="AH37" i="15"/>
  <c r="AD38" i="15"/>
  <c r="AE38" i="15"/>
  <c r="AF38" i="15"/>
  <c r="AG38" i="15"/>
  <c r="AH38" i="15"/>
  <c r="AD39" i="15"/>
  <c r="AE39" i="15"/>
  <c r="AF39" i="15"/>
  <c r="AG39" i="15"/>
  <c r="AH39" i="15"/>
  <c r="AD40" i="15"/>
  <c r="AE40" i="15"/>
  <c r="AF40" i="15"/>
  <c r="AG40" i="15"/>
  <c r="AH40" i="15"/>
  <c r="AD41" i="15"/>
  <c r="AE41" i="15"/>
  <c r="AF41" i="15"/>
  <c r="AG41" i="15"/>
  <c r="AH41" i="15"/>
  <c r="AD42" i="15"/>
  <c r="AE42" i="15"/>
  <c r="AF42" i="15"/>
  <c r="AG42" i="15"/>
  <c r="AH42" i="15"/>
  <c r="AD43" i="15"/>
  <c r="AE43" i="15"/>
  <c r="AF43" i="15"/>
  <c r="AG43" i="15"/>
  <c r="AH43" i="15"/>
  <c r="AD44" i="15"/>
  <c r="AE44" i="15"/>
  <c r="AF44" i="15"/>
  <c r="AG44" i="15"/>
  <c r="AH44" i="15"/>
  <c r="AD45" i="15"/>
  <c r="AE45" i="15"/>
  <c r="AF45" i="15"/>
  <c r="AG45" i="15"/>
  <c r="AH45" i="15"/>
  <c r="AD46" i="15"/>
  <c r="AE46" i="15"/>
  <c r="AF46" i="15"/>
  <c r="AG46" i="15"/>
  <c r="AH46" i="15"/>
  <c r="AC29" i="15"/>
  <c r="AC30" i="15"/>
  <c r="AC31" i="15"/>
  <c r="AC32" i="15"/>
  <c r="AC33" i="15"/>
  <c r="AC34" i="15"/>
  <c r="AC35" i="15"/>
  <c r="AC36" i="15"/>
  <c r="AC37" i="15"/>
  <c r="AC38" i="15"/>
  <c r="AC39" i="15"/>
  <c r="AC40" i="15"/>
  <c r="AC41" i="15"/>
  <c r="AC42" i="15"/>
  <c r="AC43" i="15"/>
  <c r="AC44" i="15"/>
  <c r="AC45" i="15"/>
  <c r="AC46" i="15"/>
  <c r="AC28" i="15"/>
  <c r="AD29" i="20"/>
  <c r="AE29" i="20"/>
  <c r="AF29" i="20"/>
  <c r="AG29" i="20"/>
  <c r="AD30" i="20"/>
  <c r="AE30" i="20"/>
  <c r="AF30" i="20"/>
  <c r="AG30" i="20"/>
  <c r="AH30" i="20"/>
  <c r="AD31" i="20"/>
  <c r="AE31" i="20"/>
  <c r="AF31" i="20"/>
  <c r="AG31" i="20"/>
  <c r="AH31" i="20"/>
  <c r="AD32" i="20"/>
  <c r="AE32" i="20"/>
  <c r="AF32" i="20"/>
  <c r="AG32" i="20"/>
  <c r="AH32" i="20"/>
  <c r="AD33" i="20"/>
  <c r="AE33" i="20"/>
  <c r="AF33" i="20"/>
  <c r="AG33" i="20"/>
  <c r="AH33" i="20"/>
  <c r="AD34" i="20"/>
  <c r="AE34" i="20"/>
  <c r="AF34" i="20"/>
  <c r="AG34" i="20"/>
  <c r="AH34" i="20"/>
  <c r="AD35" i="20"/>
  <c r="AE35" i="20"/>
  <c r="AF35" i="20"/>
  <c r="AG35" i="20"/>
  <c r="AH35" i="20"/>
  <c r="AD36" i="20"/>
  <c r="AE36" i="20"/>
  <c r="AF36" i="20"/>
  <c r="AG36" i="20"/>
  <c r="AH36" i="20"/>
  <c r="AD37" i="20"/>
  <c r="AE37" i="20"/>
  <c r="AF37" i="20"/>
  <c r="AG37" i="20"/>
  <c r="AH37" i="20"/>
  <c r="AD38" i="20"/>
  <c r="AE38" i="20"/>
  <c r="AF38" i="20"/>
  <c r="AG38" i="20"/>
  <c r="AH38" i="20"/>
  <c r="AD39" i="20"/>
  <c r="AE39" i="20"/>
  <c r="AF39" i="20"/>
  <c r="AG39" i="20"/>
  <c r="AH39" i="20"/>
  <c r="AD40" i="20"/>
  <c r="AE40" i="20"/>
  <c r="AF40" i="20"/>
  <c r="AG40" i="20"/>
  <c r="AH40" i="20"/>
  <c r="AD41" i="20"/>
  <c r="AE41" i="20"/>
  <c r="AF41" i="20"/>
  <c r="AG41" i="20"/>
  <c r="AH41" i="20"/>
  <c r="AD42" i="20"/>
  <c r="AE42" i="20"/>
  <c r="AF42" i="20"/>
  <c r="AG42" i="20"/>
  <c r="AH42" i="20"/>
  <c r="AD43" i="20"/>
  <c r="AE43" i="20"/>
  <c r="AF43" i="20"/>
  <c r="AG43" i="20"/>
  <c r="AH43" i="20"/>
  <c r="AD44" i="20"/>
  <c r="AE44" i="20"/>
  <c r="AF44" i="20"/>
  <c r="AG44" i="20"/>
  <c r="AH44" i="20"/>
  <c r="AD45" i="20"/>
  <c r="AE45" i="20"/>
  <c r="AF45" i="20"/>
  <c r="AG45" i="20"/>
  <c r="AH45" i="20"/>
  <c r="AD46" i="20"/>
  <c r="AE46" i="20"/>
  <c r="AF46" i="20"/>
  <c r="AG46" i="20"/>
  <c r="AH46" i="20"/>
  <c r="AD47" i="20"/>
  <c r="AE47" i="20"/>
  <c r="AF47" i="20"/>
  <c r="AG47" i="20"/>
  <c r="AH47" i="20"/>
  <c r="AC30" i="20"/>
  <c r="AC31" i="20"/>
  <c r="AC32" i="20"/>
  <c r="AC33" i="20"/>
  <c r="AC34" i="20"/>
  <c r="AC35" i="20"/>
  <c r="AC36" i="20"/>
  <c r="AC37" i="20"/>
  <c r="AC38" i="20"/>
  <c r="AC39" i="20"/>
  <c r="AC40" i="20"/>
  <c r="AC41" i="20"/>
  <c r="AC42" i="20"/>
  <c r="AC43" i="20"/>
  <c r="AC44" i="20"/>
  <c r="AC45" i="20"/>
  <c r="AC46" i="20"/>
  <c r="AC29" i="20"/>
  <c r="AD27" i="21"/>
  <c r="AE27" i="21"/>
  <c r="AF27" i="21"/>
  <c r="AG27" i="21"/>
  <c r="AH27" i="21"/>
  <c r="AD28" i="21"/>
  <c r="AE28" i="21"/>
  <c r="AF28" i="21"/>
  <c r="AG28" i="21"/>
  <c r="AH28" i="21"/>
  <c r="AD29" i="21"/>
  <c r="AE29" i="21"/>
  <c r="AF29" i="21"/>
  <c r="AG29" i="21"/>
  <c r="AH29" i="21"/>
  <c r="AD30" i="21"/>
  <c r="AE30" i="21"/>
  <c r="AF30" i="21"/>
  <c r="AG30" i="21"/>
  <c r="AH30" i="21"/>
  <c r="AD31" i="21"/>
  <c r="AE31" i="21"/>
  <c r="AF31" i="21"/>
  <c r="AG31" i="21"/>
  <c r="AH31" i="21"/>
  <c r="AD32" i="21"/>
  <c r="AE32" i="21"/>
  <c r="AF32" i="21"/>
  <c r="AG32" i="21"/>
  <c r="AH32" i="21"/>
  <c r="AD33" i="21"/>
  <c r="AE33" i="21"/>
  <c r="AF33" i="21"/>
  <c r="AG33" i="21"/>
  <c r="AH33" i="21"/>
  <c r="AD34" i="21"/>
  <c r="AE34" i="21"/>
  <c r="AF34" i="21"/>
  <c r="AG34" i="21"/>
  <c r="AH34" i="21"/>
  <c r="AD35" i="21"/>
  <c r="AE35" i="21"/>
  <c r="AF35" i="21"/>
  <c r="AG35" i="21"/>
  <c r="AH35" i="21"/>
  <c r="AD36" i="21"/>
  <c r="AE36" i="21"/>
  <c r="AF36" i="21"/>
  <c r="AG36" i="21"/>
  <c r="AH36" i="21"/>
  <c r="AD37" i="21"/>
  <c r="AE37" i="21"/>
  <c r="AF37" i="21"/>
  <c r="AG37" i="21"/>
  <c r="AH37" i="21"/>
  <c r="AD38" i="21"/>
  <c r="AE38" i="21"/>
  <c r="AF38" i="21"/>
  <c r="AG38" i="21"/>
  <c r="AH38" i="21"/>
  <c r="AD39" i="21"/>
  <c r="AE39" i="21"/>
  <c r="AF39" i="21"/>
  <c r="AG39" i="21"/>
  <c r="AH39" i="21"/>
  <c r="AD40" i="21"/>
  <c r="AE40" i="21"/>
  <c r="AF40" i="21"/>
  <c r="AG40" i="21"/>
  <c r="AH40" i="21"/>
  <c r="AD41" i="21"/>
  <c r="AE41" i="21"/>
  <c r="AF41" i="21"/>
  <c r="AG41" i="21"/>
  <c r="AH41" i="21"/>
  <c r="AD42" i="21"/>
  <c r="AE42" i="21"/>
  <c r="AF42" i="21"/>
  <c r="AG42" i="21"/>
  <c r="AH42" i="21"/>
  <c r="AD43" i="21"/>
  <c r="AE43" i="21"/>
  <c r="AF43" i="21"/>
  <c r="AG43" i="21"/>
  <c r="AH43" i="21"/>
  <c r="AD44" i="21"/>
  <c r="AE44" i="21"/>
  <c r="AF44" i="21"/>
  <c r="AG44" i="21"/>
  <c r="AH44" i="21"/>
  <c r="AD45" i="21"/>
  <c r="AE45" i="21"/>
  <c r="AF45" i="21"/>
  <c r="AG45" i="21"/>
  <c r="AH45" i="21"/>
  <c r="AC28" i="21"/>
  <c r="AC29" i="21"/>
  <c r="AC30" i="21"/>
  <c r="AC31" i="21"/>
  <c r="AC32" i="21"/>
  <c r="AC33" i="21"/>
  <c r="AC34" i="21"/>
  <c r="AC35" i="21"/>
  <c r="AC36" i="21"/>
  <c r="AC37" i="21"/>
  <c r="AC38" i="21"/>
  <c r="AC39" i="21"/>
  <c r="AC40" i="21"/>
  <c r="AC41" i="21"/>
  <c r="AC42" i="21"/>
  <c r="AC43" i="21"/>
  <c r="AC44" i="21"/>
  <c r="AC45" i="21"/>
  <c r="AC27" i="21"/>
  <c r="AC28" i="22"/>
  <c r="AD28" i="22" l="1"/>
  <c r="AE28" i="22"/>
  <c r="AF28" i="22"/>
  <c r="AG28" i="22"/>
  <c r="AH28" i="22"/>
  <c r="AD29" i="22"/>
  <c r="AE29" i="22"/>
  <c r="AF29" i="22"/>
  <c r="AG29" i="22"/>
  <c r="AH29" i="22"/>
  <c r="AD30" i="22"/>
  <c r="AE30" i="22"/>
  <c r="AF30" i="22"/>
  <c r="AG30" i="22"/>
  <c r="AH30" i="22"/>
  <c r="AD31" i="22"/>
  <c r="AE31" i="22"/>
  <c r="AF31" i="22"/>
  <c r="AG31" i="22"/>
  <c r="AH31" i="22"/>
  <c r="AD32" i="22"/>
  <c r="AE32" i="22"/>
  <c r="AF32" i="22"/>
  <c r="AG32" i="22"/>
  <c r="AH32" i="22"/>
  <c r="AD33" i="22"/>
  <c r="AE33" i="22"/>
  <c r="AF33" i="22"/>
  <c r="AG33" i="22"/>
  <c r="AH33" i="22"/>
  <c r="AD34" i="22"/>
  <c r="AE34" i="22"/>
  <c r="AF34" i="22"/>
  <c r="AG34" i="22"/>
  <c r="AH34" i="22"/>
  <c r="AD35" i="22"/>
  <c r="AE35" i="22"/>
  <c r="AF35" i="22"/>
  <c r="AG35" i="22"/>
  <c r="AH35" i="22"/>
  <c r="AD36" i="22"/>
  <c r="AE36" i="22"/>
  <c r="AF36" i="22"/>
  <c r="AG36" i="22"/>
  <c r="AH36" i="22"/>
  <c r="AD37" i="22"/>
  <c r="AE37" i="22"/>
  <c r="AF37" i="22"/>
  <c r="AG37" i="22"/>
  <c r="AH37" i="22"/>
  <c r="AD38" i="22"/>
  <c r="AE38" i="22"/>
  <c r="AF38" i="22"/>
  <c r="AG38" i="22"/>
  <c r="AH38" i="22"/>
  <c r="AD39" i="22"/>
  <c r="AE39" i="22"/>
  <c r="AF39" i="22"/>
  <c r="AG39" i="22"/>
  <c r="AH39" i="22"/>
  <c r="AD40" i="22"/>
  <c r="AE40" i="22"/>
  <c r="AF40" i="22"/>
  <c r="AG40" i="22"/>
  <c r="AH40" i="22"/>
  <c r="AD41" i="22"/>
  <c r="AE41" i="22"/>
  <c r="AF41" i="22"/>
  <c r="AG41" i="22"/>
  <c r="AH41" i="22"/>
  <c r="AD42" i="22"/>
  <c r="AE42" i="22"/>
  <c r="AF42" i="22"/>
  <c r="AG42" i="22"/>
  <c r="AH42" i="22"/>
  <c r="AD43" i="22"/>
  <c r="AE43" i="22"/>
  <c r="AF43" i="22"/>
  <c r="AG43" i="22"/>
  <c r="AH43" i="22"/>
  <c r="AD44" i="22"/>
  <c r="AE44" i="22"/>
  <c r="AF44" i="22"/>
  <c r="AG44" i="22"/>
  <c r="AH44" i="22"/>
  <c r="AD45" i="22"/>
  <c r="AE45" i="22"/>
  <c r="AF45" i="22"/>
  <c r="AG45" i="22"/>
  <c r="AH45" i="22"/>
  <c r="AD46" i="22"/>
  <c r="AE46" i="22"/>
  <c r="AF46" i="22"/>
  <c r="AG46" i="22"/>
  <c r="AH46" i="22"/>
  <c r="AC29" i="22"/>
  <c r="AC30" i="22"/>
  <c r="AC31" i="22"/>
  <c r="AC32" i="22"/>
  <c r="AC33" i="22"/>
  <c r="AC34" i="22"/>
  <c r="AC35" i="22"/>
  <c r="AC36" i="22"/>
  <c r="AC37" i="22"/>
  <c r="AC38" i="22"/>
  <c r="AC39" i="22"/>
  <c r="AC40" i="22"/>
  <c r="AC41" i="22"/>
  <c r="AC42" i="22"/>
  <c r="AC43" i="22"/>
  <c r="AC44" i="22"/>
  <c r="AC45" i="22"/>
  <c r="AC46" i="22"/>
  <c r="Q46" i="22" l="1"/>
  <c r="Y46" i="22" s="1"/>
  <c r="P46" i="22"/>
  <c r="X46" i="22" s="1"/>
  <c r="O46" i="22"/>
  <c r="W46" i="22" s="1"/>
  <c r="N46" i="22"/>
  <c r="V46" i="22" s="1"/>
  <c r="M46" i="22"/>
  <c r="U46" i="22" s="1"/>
  <c r="L46" i="22"/>
  <c r="T46" i="22" s="1"/>
  <c r="Q45" i="22"/>
  <c r="Y45" i="22" s="1"/>
  <c r="P45" i="22"/>
  <c r="X45" i="22" s="1"/>
  <c r="O45" i="22"/>
  <c r="W45" i="22" s="1"/>
  <c r="N45" i="22"/>
  <c r="V45" i="22" s="1"/>
  <c r="M45" i="22"/>
  <c r="U45" i="22" s="1"/>
  <c r="L45" i="22"/>
  <c r="T45" i="22" s="1"/>
  <c r="U44" i="22"/>
  <c r="T44" i="22"/>
  <c r="Q44" i="22"/>
  <c r="Y44" i="22" s="1"/>
  <c r="P44" i="22"/>
  <c r="X44" i="22" s="1"/>
  <c r="O44" i="22"/>
  <c r="W44" i="22" s="1"/>
  <c r="N44" i="22"/>
  <c r="V44" i="22" s="1"/>
  <c r="M44" i="22"/>
  <c r="L44" i="22"/>
  <c r="Q43" i="22"/>
  <c r="Y43" i="22" s="1"/>
  <c r="P43" i="22"/>
  <c r="X43" i="22" s="1"/>
  <c r="O43" i="22"/>
  <c r="W43" i="22" s="1"/>
  <c r="N43" i="22"/>
  <c r="V43" i="22" s="1"/>
  <c r="M43" i="22"/>
  <c r="U43" i="22" s="1"/>
  <c r="L43" i="22"/>
  <c r="T43" i="22" s="1"/>
  <c r="Q42" i="22"/>
  <c r="Y42" i="22" s="1"/>
  <c r="P42" i="22"/>
  <c r="X42" i="22" s="1"/>
  <c r="O42" i="22"/>
  <c r="W42" i="22" s="1"/>
  <c r="N42" i="22"/>
  <c r="V42" i="22" s="1"/>
  <c r="M42" i="22"/>
  <c r="U42" i="22" s="1"/>
  <c r="L42" i="22"/>
  <c r="T42" i="22" s="1"/>
  <c r="Q41" i="22"/>
  <c r="Y41" i="22" s="1"/>
  <c r="P41" i="22"/>
  <c r="X41" i="22" s="1"/>
  <c r="O41" i="22"/>
  <c r="W41" i="22" s="1"/>
  <c r="N41" i="22"/>
  <c r="V41" i="22" s="1"/>
  <c r="M41" i="22"/>
  <c r="U41" i="22" s="1"/>
  <c r="L41" i="22"/>
  <c r="T41" i="22" s="1"/>
  <c r="U40" i="22"/>
  <c r="T40" i="22"/>
  <c r="Q40" i="22"/>
  <c r="Y40" i="22" s="1"/>
  <c r="P40" i="22"/>
  <c r="X40" i="22" s="1"/>
  <c r="O40" i="22"/>
  <c r="W40" i="22" s="1"/>
  <c r="N40" i="22"/>
  <c r="V40" i="22" s="1"/>
  <c r="M40" i="22"/>
  <c r="L40" i="22"/>
  <c r="Q39" i="22"/>
  <c r="Y39" i="22" s="1"/>
  <c r="P39" i="22"/>
  <c r="X39" i="22" s="1"/>
  <c r="O39" i="22"/>
  <c r="W39" i="22" s="1"/>
  <c r="N39" i="22"/>
  <c r="V39" i="22" s="1"/>
  <c r="M39" i="22"/>
  <c r="U39" i="22" s="1"/>
  <c r="L39" i="22"/>
  <c r="T39" i="22" s="1"/>
  <c r="Q38" i="22"/>
  <c r="Y38" i="22" s="1"/>
  <c r="P38" i="22"/>
  <c r="X38" i="22" s="1"/>
  <c r="O38" i="22"/>
  <c r="W38" i="22" s="1"/>
  <c r="N38" i="22"/>
  <c r="V38" i="22" s="1"/>
  <c r="M38" i="22"/>
  <c r="U38" i="22" s="1"/>
  <c r="L38" i="22"/>
  <c r="T38" i="22" s="1"/>
  <c r="Q37" i="22"/>
  <c r="Y37" i="22" s="1"/>
  <c r="P37" i="22"/>
  <c r="X37" i="22" s="1"/>
  <c r="O37" i="22"/>
  <c r="W37" i="22" s="1"/>
  <c r="N37" i="22"/>
  <c r="V37" i="22" s="1"/>
  <c r="M37" i="22"/>
  <c r="U37" i="22" s="1"/>
  <c r="L37" i="22"/>
  <c r="T37" i="22" s="1"/>
  <c r="U36" i="22"/>
  <c r="T36" i="22"/>
  <c r="Q36" i="22"/>
  <c r="Y36" i="22" s="1"/>
  <c r="P36" i="22"/>
  <c r="X36" i="22" s="1"/>
  <c r="O36" i="22"/>
  <c r="W36" i="22" s="1"/>
  <c r="N36" i="22"/>
  <c r="V36" i="22" s="1"/>
  <c r="M36" i="22"/>
  <c r="L36" i="22"/>
  <c r="Q35" i="22"/>
  <c r="Y35" i="22" s="1"/>
  <c r="P35" i="22"/>
  <c r="X35" i="22" s="1"/>
  <c r="O35" i="22"/>
  <c r="W35" i="22" s="1"/>
  <c r="N35" i="22"/>
  <c r="V35" i="22" s="1"/>
  <c r="M35" i="22"/>
  <c r="U35" i="22" s="1"/>
  <c r="L35" i="22"/>
  <c r="T35" i="22" s="1"/>
  <c r="Q34" i="22"/>
  <c r="Y34" i="22" s="1"/>
  <c r="P34" i="22"/>
  <c r="X34" i="22" s="1"/>
  <c r="O34" i="22"/>
  <c r="W34" i="22" s="1"/>
  <c r="N34" i="22"/>
  <c r="V34" i="22" s="1"/>
  <c r="M34" i="22"/>
  <c r="U34" i="22" s="1"/>
  <c r="L34" i="22"/>
  <c r="T34" i="22" s="1"/>
  <c r="Q33" i="22"/>
  <c r="Y33" i="22" s="1"/>
  <c r="P33" i="22"/>
  <c r="X33" i="22" s="1"/>
  <c r="O33" i="22"/>
  <c r="W33" i="22" s="1"/>
  <c r="N33" i="22"/>
  <c r="V33" i="22" s="1"/>
  <c r="M33" i="22"/>
  <c r="U33" i="22" s="1"/>
  <c r="L33" i="22"/>
  <c r="T33" i="22" s="1"/>
  <c r="U32" i="22"/>
  <c r="T32" i="22"/>
  <c r="Q32" i="22"/>
  <c r="Y32" i="22" s="1"/>
  <c r="P32" i="22"/>
  <c r="X32" i="22" s="1"/>
  <c r="O32" i="22"/>
  <c r="W32" i="22" s="1"/>
  <c r="N32" i="22"/>
  <c r="V32" i="22" s="1"/>
  <c r="M32" i="22"/>
  <c r="L32" i="22"/>
  <c r="Q31" i="22"/>
  <c r="Y31" i="22" s="1"/>
  <c r="P31" i="22"/>
  <c r="X31" i="22" s="1"/>
  <c r="O31" i="22"/>
  <c r="W31" i="22" s="1"/>
  <c r="N31" i="22"/>
  <c r="V31" i="22" s="1"/>
  <c r="M31" i="22"/>
  <c r="U31" i="22" s="1"/>
  <c r="L31" i="22"/>
  <c r="T31" i="22" s="1"/>
  <c r="Q30" i="22"/>
  <c r="Y30" i="22" s="1"/>
  <c r="P30" i="22"/>
  <c r="X30" i="22" s="1"/>
  <c r="O30" i="22"/>
  <c r="W30" i="22" s="1"/>
  <c r="N30" i="22"/>
  <c r="V30" i="22" s="1"/>
  <c r="M30" i="22"/>
  <c r="U30" i="22" s="1"/>
  <c r="L30" i="22"/>
  <c r="T30" i="22" s="1"/>
  <c r="Q29" i="22"/>
  <c r="Y29" i="22" s="1"/>
  <c r="P29" i="22"/>
  <c r="X29" i="22" s="1"/>
  <c r="O29" i="22"/>
  <c r="W29" i="22" s="1"/>
  <c r="N29" i="22"/>
  <c r="V29" i="22" s="1"/>
  <c r="M29" i="22"/>
  <c r="U29" i="22" s="1"/>
  <c r="L29" i="22"/>
  <c r="T29" i="22" s="1"/>
  <c r="U28" i="22"/>
  <c r="T28" i="22"/>
  <c r="Q28" i="22"/>
  <c r="Y28" i="22" s="1"/>
  <c r="P28" i="22"/>
  <c r="X28" i="22" s="1"/>
  <c r="O28" i="22"/>
  <c r="W28" i="22" s="1"/>
  <c r="N28" i="22"/>
  <c r="V28" i="22" s="1"/>
  <c r="M28" i="22"/>
  <c r="L28" i="22"/>
  <c r="Q45" i="21" l="1"/>
  <c r="Y45" i="21" s="1"/>
  <c r="P45" i="21"/>
  <c r="X45" i="21" s="1"/>
  <c r="O45" i="21"/>
  <c r="W45" i="21" s="1"/>
  <c r="N45" i="21"/>
  <c r="V45" i="21" s="1"/>
  <c r="M45" i="21"/>
  <c r="U45" i="21" s="1"/>
  <c r="L45" i="21"/>
  <c r="T45" i="21" s="1"/>
  <c r="Q44" i="21"/>
  <c r="Y44" i="21" s="1"/>
  <c r="P44" i="21"/>
  <c r="X44" i="21" s="1"/>
  <c r="O44" i="21"/>
  <c r="W44" i="21" s="1"/>
  <c r="N44" i="21"/>
  <c r="V44" i="21" s="1"/>
  <c r="M44" i="21"/>
  <c r="U44" i="21" s="1"/>
  <c r="L44" i="21"/>
  <c r="T44" i="21" s="1"/>
  <c r="Q43" i="21"/>
  <c r="Y43" i="21" s="1"/>
  <c r="P43" i="21"/>
  <c r="X43" i="21" s="1"/>
  <c r="O43" i="21"/>
  <c r="W43" i="21" s="1"/>
  <c r="N43" i="21"/>
  <c r="V43" i="21" s="1"/>
  <c r="M43" i="21"/>
  <c r="U43" i="21" s="1"/>
  <c r="L43" i="21"/>
  <c r="T43" i="21" s="1"/>
  <c r="Q42" i="21"/>
  <c r="Y42" i="21" s="1"/>
  <c r="P42" i="21"/>
  <c r="X42" i="21" s="1"/>
  <c r="O42" i="21"/>
  <c r="W42" i="21" s="1"/>
  <c r="N42" i="21"/>
  <c r="V42" i="21" s="1"/>
  <c r="M42" i="21"/>
  <c r="U42" i="21" s="1"/>
  <c r="L42" i="21"/>
  <c r="T42" i="21" s="1"/>
  <c r="Q41" i="21"/>
  <c r="Y41" i="21" s="1"/>
  <c r="P41" i="21"/>
  <c r="X41" i="21" s="1"/>
  <c r="O41" i="21"/>
  <c r="W41" i="21" s="1"/>
  <c r="N41" i="21"/>
  <c r="V41" i="21" s="1"/>
  <c r="M41" i="21"/>
  <c r="U41" i="21" s="1"/>
  <c r="L41" i="21"/>
  <c r="T41" i="21" s="1"/>
  <c r="U40" i="21"/>
  <c r="Q40" i="21"/>
  <c r="Y40" i="21" s="1"/>
  <c r="P40" i="21"/>
  <c r="X40" i="21" s="1"/>
  <c r="O40" i="21"/>
  <c r="W40" i="21" s="1"/>
  <c r="N40" i="21"/>
  <c r="V40" i="21" s="1"/>
  <c r="M40" i="21"/>
  <c r="L40" i="21"/>
  <c r="T40" i="21" s="1"/>
  <c r="Q39" i="21"/>
  <c r="Y39" i="21" s="1"/>
  <c r="P39" i="21"/>
  <c r="X39" i="21" s="1"/>
  <c r="O39" i="21"/>
  <c r="W39" i="21" s="1"/>
  <c r="N39" i="21"/>
  <c r="V39" i="21" s="1"/>
  <c r="M39" i="21"/>
  <c r="U39" i="21" s="1"/>
  <c r="L39" i="21"/>
  <c r="T39" i="21" s="1"/>
  <c r="Q38" i="21"/>
  <c r="Y38" i="21" s="1"/>
  <c r="P38" i="21"/>
  <c r="X38" i="21" s="1"/>
  <c r="O38" i="21"/>
  <c r="W38" i="21" s="1"/>
  <c r="N38" i="21"/>
  <c r="V38" i="21" s="1"/>
  <c r="M38" i="21"/>
  <c r="U38" i="21" s="1"/>
  <c r="L38" i="21"/>
  <c r="T38" i="21" s="1"/>
  <c r="Q37" i="21"/>
  <c r="Y37" i="21" s="1"/>
  <c r="P37" i="21"/>
  <c r="X37" i="21" s="1"/>
  <c r="O37" i="21"/>
  <c r="W37" i="21" s="1"/>
  <c r="N37" i="21"/>
  <c r="V37" i="21" s="1"/>
  <c r="M37" i="21"/>
  <c r="U37" i="21" s="1"/>
  <c r="L37" i="21"/>
  <c r="T37" i="21" s="1"/>
  <c r="Q36" i="21"/>
  <c r="Y36" i="21" s="1"/>
  <c r="P36" i="21"/>
  <c r="X36" i="21" s="1"/>
  <c r="O36" i="21"/>
  <c r="W36" i="21" s="1"/>
  <c r="N36" i="21"/>
  <c r="V36" i="21" s="1"/>
  <c r="M36" i="21"/>
  <c r="U36" i="21" s="1"/>
  <c r="L36" i="21"/>
  <c r="T36" i="21" s="1"/>
  <c r="Q35" i="21"/>
  <c r="Y35" i="21" s="1"/>
  <c r="P35" i="21"/>
  <c r="X35" i="21" s="1"/>
  <c r="O35" i="21"/>
  <c r="W35" i="21" s="1"/>
  <c r="N35" i="21"/>
  <c r="V35" i="21" s="1"/>
  <c r="M35" i="21"/>
  <c r="U35" i="21" s="1"/>
  <c r="L35" i="21"/>
  <c r="T35" i="21" s="1"/>
  <c r="Q34" i="21"/>
  <c r="Y34" i="21" s="1"/>
  <c r="P34" i="21"/>
  <c r="X34" i="21" s="1"/>
  <c r="O34" i="21"/>
  <c r="W34" i="21" s="1"/>
  <c r="N34" i="21"/>
  <c r="V34" i="21" s="1"/>
  <c r="M34" i="21"/>
  <c r="U34" i="21" s="1"/>
  <c r="L34" i="21"/>
  <c r="T34" i="21" s="1"/>
  <c r="Q33" i="21"/>
  <c r="Y33" i="21" s="1"/>
  <c r="P33" i="21"/>
  <c r="X33" i="21" s="1"/>
  <c r="O33" i="21"/>
  <c r="W33" i="21" s="1"/>
  <c r="N33" i="21"/>
  <c r="V33" i="21" s="1"/>
  <c r="M33" i="21"/>
  <c r="U33" i="21" s="1"/>
  <c r="L33" i="21"/>
  <c r="T33" i="21" s="1"/>
  <c r="Q32" i="21"/>
  <c r="Y32" i="21" s="1"/>
  <c r="P32" i="21"/>
  <c r="X32" i="21" s="1"/>
  <c r="O32" i="21"/>
  <c r="W32" i="21" s="1"/>
  <c r="N32" i="21"/>
  <c r="V32" i="21" s="1"/>
  <c r="M32" i="21"/>
  <c r="U32" i="21" s="1"/>
  <c r="L32" i="21"/>
  <c r="T32" i="21" s="1"/>
  <c r="Q31" i="21"/>
  <c r="Y31" i="21" s="1"/>
  <c r="P31" i="21"/>
  <c r="X31" i="21" s="1"/>
  <c r="O31" i="21"/>
  <c r="W31" i="21" s="1"/>
  <c r="N31" i="21"/>
  <c r="V31" i="21" s="1"/>
  <c r="M31" i="21"/>
  <c r="U31" i="21" s="1"/>
  <c r="L31" i="21"/>
  <c r="T31" i="21" s="1"/>
  <c r="Q30" i="21"/>
  <c r="Y30" i="21" s="1"/>
  <c r="P30" i="21"/>
  <c r="X30" i="21" s="1"/>
  <c r="O30" i="21"/>
  <c r="W30" i="21" s="1"/>
  <c r="N30" i="21"/>
  <c r="V30" i="21" s="1"/>
  <c r="M30" i="21"/>
  <c r="U30" i="21" s="1"/>
  <c r="L30" i="21"/>
  <c r="T30" i="21" s="1"/>
  <c r="Q29" i="21"/>
  <c r="Y29" i="21" s="1"/>
  <c r="P29" i="21"/>
  <c r="X29" i="21" s="1"/>
  <c r="O29" i="21"/>
  <c r="W29" i="21" s="1"/>
  <c r="N29" i="21"/>
  <c r="V29" i="21" s="1"/>
  <c r="M29" i="21"/>
  <c r="U29" i="21" s="1"/>
  <c r="L29" i="21"/>
  <c r="T29" i="21" s="1"/>
  <c r="U28" i="21"/>
  <c r="Q28" i="21"/>
  <c r="Y28" i="21" s="1"/>
  <c r="P28" i="21"/>
  <c r="X28" i="21" s="1"/>
  <c r="O28" i="21"/>
  <c r="W28" i="21" s="1"/>
  <c r="N28" i="21"/>
  <c r="V28" i="21" s="1"/>
  <c r="M28" i="21"/>
  <c r="L28" i="21"/>
  <c r="T28" i="21" s="1"/>
  <c r="Q27" i="21"/>
  <c r="Y27" i="21" s="1"/>
  <c r="P27" i="21"/>
  <c r="X27" i="21" s="1"/>
  <c r="O27" i="21"/>
  <c r="W27" i="21" s="1"/>
  <c r="N27" i="21"/>
  <c r="V27" i="21" s="1"/>
  <c r="M27" i="21"/>
  <c r="U27" i="21" s="1"/>
  <c r="L27" i="21"/>
  <c r="T27" i="21" s="1"/>
  <c r="C23" i="20"/>
  <c r="AG25" i="20" s="1"/>
  <c r="C22" i="15"/>
  <c r="AG23" i="15" l="1"/>
  <c r="Q47" i="20"/>
  <c r="Y47" i="20" s="1"/>
  <c r="P47" i="20"/>
  <c r="X47" i="20" s="1"/>
  <c r="O47" i="20"/>
  <c r="W47" i="20" s="1"/>
  <c r="N47" i="20"/>
  <c r="V47" i="20" s="1"/>
  <c r="M47" i="20"/>
  <c r="U47" i="20" s="1"/>
  <c r="L47" i="20"/>
  <c r="T47" i="20" s="1"/>
  <c r="Q46" i="20"/>
  <c r="Y46" i="20" s="1"/>
  <c r="P46" i="20"/>
  <c r="X46" i="20" s="1"/>
  <c r="O46" i="20"/>
  <c r="W46" i="20" s="1"/>
  <c r="N46" i="20"/>
  <c r="V46" i="20" s="1"/>
  <c r="M46" i="20"/>
  <c r="U46" i="20" s="1"/>
  <c r="L46" i="20"/>
  <c r="T46" i="20" s="1"/>
  <c r="Q45" i="20"/>
  <c r="Y45" i="20" s="1"/>
  <c r="P45" i="20"/>
  <c r="X45" i="20" s="1"/>
  <c r="O45" i="20"/>
  <c r="W45" i="20" s="1"/>
  <c r="N45" i="20"/>
  <c r="V45" i="20" s="1"/>
  <c r="M45" i="20"/>
  <c r="U45" i="20" s="1"/>
  <c r="L45" i="20"/>
  <c r="T45" i="20" s="1"/>
  <c r="Q44" i="20"/>
  <c r="Y44" i="20" s="1"/>
  <c r="P44" i="20"/>
  <c r="X44" i="20" s="1"/>
  <c r="O44" i="20"/>
  <c r="W44" i="20" s="1"/>
  <c r="N44" i="20"/>
  <c r="V44" i="20" s="1"/>
  <c r="M44" i="20"/>
  <c r="U44" i="20" s="1"/>
  <c r="L44" i="20"/>
  <c r="T44" i="20" s="1"/>
  <c r="Q43" i="20"/>
  <c r="Y43" i="20" s="1"/>
  <c r="P43" i="20"/>
  <c r="X43" i="20" s="1"/>
  <c r="O43" i="20"/>
  <c r="W43" i="20" s="1"/>
  <c r="N43" i="20"/>
  <c r="V43" i="20" s="1"/>
  <c r="M43" i="20"/>
  <c r="U43" i="20" s="1"/>
  <c r="L43" i="20"/>
  <c r="T43" i="20" s="1"/>
  <c r="Q42" i="20"/>
  <c r="Y42" i="20" s="1"/>
  <c r="P42" i="20"/>
  <c r="X42" i="20" s="1"/>
  <c r="O42" i="20"/>
  <c r="W42" i="20" s="1"/>
  <c r="N42" i="20"/>
  <c r="V42" i="20" s="1"/>
  <c r="M42" i="20"/>
  <c r="U42" i="20" s="1"/>
  <c r="L42" i="20"/>
  <c r="T42" i="20" s="1"/>
  <c r="Q41" i="20"/>
  <c r="Y41" i="20" s="1"/>
  <c r="P41" i="20"/>
  <c r="X41" i="20" s="1"/>
  <c r="O41" i="20"/>
  <c r="W41" i="20" s="1"/>
  <c r="N41" i="20"/>
  <c r="V41" i="20" s="1"/>
  <c r="M41" i="20"/>
  <c r="U41" i="20" s="1"/>
  <c r="L41" i="20"/>
  <c r="T41" i="20" s="1"/>
  <c r="Q40" i="20"/>
  <c r="Y40" i="20" s="1"/>
  <c r="P40" i="20"/>
  <c r="X40" i="20" s="1"/>
  <c r="O40" i="20"/>
  <c r="W40" i="20" s="1"/>
  <c r="N40" i="20"/>
  <c r="V40" i="20" s="1"/>
  <c r="M40" i="20"/>
  <c r="U40" i="20" s="1"/>
  <c r="L40" i="20"/>
  <c r="T40" i="20" s="1"/>
  <c r="Q39" i="20"/>
  <c r="Y39" i="20" s="1"/>
  <c r="P39" i="20"/>
  <c r="X39" i="20" s="1"/>
  <c r="O39" i="20"/>
  <c r="W39" i="20" s="1"/>
  <c r="N39" i="20"/>
  <c r="V39" i="20" s="1"/>
  <c r="M39" i="20"/>
  <c r="U39" i="20" s="1"/>
  <c r="L39" i="20"/>
  <c r="T39" i="20" s="1"/>
  <c r="Q38" i="20"/>
  <c r="Y38" i="20" s="1"/>
  <c r="P38" i="20"/>
  <c r="X38" i="20" s="1"/>
  <c r="O38" i="20"/>
  <c r="W38" i="20" s="1"/>
  <c r="N38" i="20"/>
  <c r="V38" i="20" s="1"/>
  <c r="M38" i="20"/>
  <c r="U38" i="20" s="1"/>
  <c r="L38" i="20"/>
  <c r="T38" i="20" s="1"/>
  <c r="Q37" i="20"/>
  <c r="Y37" i="20" s="1"/>
  <c r="P37" i="20"/>
  <c r="X37" i="20" s="1"/>
  <c r="O37" i="20"/>
  <c r="W37" i="20" s="1"/>
  <c r="N37" i="20"/>
  <c r="V37" i="20" s="1"/>
  <c r="M37" i="20"/>
  <c r="U37" i="20" s="1"/>
  <c r="L37" i="20"/>
  <c r="T37" i="20" s="1"/>
  <c r="Q36" i="20"/>
  <c r="Y36" i="20" s="1"/>
  <c r="P36" i="20"/>
  <c r="X36" i="20" s="1"/>
  <c r="O36" i="20"/>
  <c r="W36" i="20" s="1"/>
  <c r="N36" i="20"/>
  <c r="V36" i="20" s="1"/>
  <c r="M36" i="20"/>
  <c r="U36" i="20" s="1"/>
  <c r="L36" i="20"/>
  <c r="T36" i="20" s="1"/>
  <c r="Q35" i="20"/>
  <c r="Y35" i="20" s="1"/>
  <c r="P35" i="20"/>
  <c r="X35" i="20" s="1"/>
  <c r="O35" i="20"/>
  <c r="W35" i="20" s="1"/>
  <c r="N35" i="20"/>
  <c r="V35" i="20" s="1"/>
  <c r="M35" i="20"/>
  <c r="U35" i="20" s="1"/>
  <c r="L35" i="20"/>
  <c r="T35" i="20" s="1"/>
  <c r="Q34" i="20"/>
  <c r="Y34" i="20" s="1"/>
  <c r="P34" i="20"/>
  <c r="X34" i="20" s="1"/>
  <c r="O34" i="20"/>
  <c r="W34" i="20" s="1"/>
  <c r="N34" i="20"/>
  <c r="V34" i="20" s="1"/>
  <c r="M34" i="20"/>
  <c r="U34" i="20" s="1"/>
  <c r="L34" i="20"/>
  <c r="T34" i="20" s="1"/>
  <c r="Q33" i="20"/>
  <c r="Y33" i="20" s="1"/>
  <c r="P33" i="20"/>
  <c r="X33" i="20" s="1"/>
  <c r="O33" i="20"/>
  <c r="W33" i="20" s="1"/>
  <c r="N33" i="20"/>
  <c r="V33" i="20" s="1"/>
  <c r="M33" i="20"/>
  <c r="U33" i="20" s="1"/>
  <c r="L33" i="20"/>
  <c r="T33" i="20" s="1"/>
  <c r="Q32" i="20"/>
  <c r="Y32" i="20" s="1"/>
  <c r="P32" i="20"/>
  <c r="X32" i="20" s="1"/>
  <c r="O32" i="20"/>
  <c r="W32" i="20" s="1"/>
  <c r="N32" i="20"/>
  <c r="V32" i="20" s="1"/>
  <c r="M32" i="20"/>
  <c r="U32" i="20" s="1"/>
  <c r="L32" i="20"/>
  <c r="T32" i="20" s="1"/>
  <c r="Q31" i="20"/>
  <c r="Y31" i="20" s="1"/>
  <c r="P31" i="20"/>
  <c r="X31" i="20" s="1"/>
  <c r="O31" i="20"/>
  <c r="W31" i="20" s="1"/>
  <c r="N31" i="20"/>
  <c r="V31" i="20" s="1"/>
  <c r="M31" i="20"/>
  <c r="U31" i="20" s="1"/>
  <c r="L31" i="20"/>
  <c r="T31" i="20" s="1"/>
  <c r="Q30" i="20"/>
  <c r="Y30" i="20" s="1"/>
  <c r="P30" i="20"/>
  <c r="X30" i="20" s="1"/>
  <c r="O30" i="20"/>
  <c r="W30" i="20" s="1"/>
  <c r="N30" i="20"/>
  <c r="V30" i="20" s="1"/>
  <c r="M30" i="20"/>
  <c r="U30" i="20" s="1"/>
  <c r="L30" i="20"/>
  <c r="T30" i="20" s="1"/>
  <c r="Q29" i="20"/>
  <c r="Y29" i="20" s="1"/>
  <c r="P29" i="20"/>
  <c r="X29" i="20" s="1"/>
  <c r="O29" i="20"/>
  <c r="W29" i="20" s="1"/>
  <c r="N29" i="20"/>
  <c r="V29" i="20" s="1"/>
  <c r="M29" i="20"/>
  <c r="U29" i="20" s="1"/>
  <c r="L29" i="20"/>
  <c r="T29" i="20" s="1"/>
  <c r="Q46" i="15" l="1"/>
  <c r="Y46" i="15" s="1"/>
  <c r="P46" i="15"/>
  <c r="X46" i="15" s="1"/>
  <c r="O46" i="15"/>
  <c r="W46" i="15" s="1"/>
  <c r="N46" i="15"/>
  <c r="V46" i="15" s="1"/>
  <c r="M46" i="15"/>
  <c r="U46" i="15" s="1"/>
  <c r="L46" i="15"/>
  <c r="T46" i="15" s="1"/>
  <c r="Q45" i="15"/>
  <c r="Y45" i="15" s="1"/>
  <c r="P45" i="15"/>
  <c r="X45" i="15" s="1"/>
  <c r="O45" i="15"/>
  <c r="W45" i="15" s="1"/>
  <c r="N45" i="15"/>
  <c r="V45" i="15" s="1"/>
  <c r="M45" i="15"/>
  <c r="U45" i="15" s="1"/>
  <c r="L45" i="15"/>
  <c r="T45" i="15" s="1"/>
  <c r="Q44" i="15"/>
  <c r="Y44" i="15" s="1"/>
  <c r="P44" i="15"/>
  <c r="X44" i="15" s="1"/>
  <c r="O44" i="15"/>
  <c r="W44" i="15" s="1"/>
  <c r="N44" i="15"/>
  <c r="V44" i="15" s="1"/>
  <c r="M44" i="15"/>
  <c r="U44" i="15" s="1"/>
  <c r="L44" i="15"/>
  <c r="T44" i="15" s="1"/>
  <c r="Q43" i="15"/>
  <c r="Y43" i="15" s="1"/>
  <c r="P43" i="15"/>
  <c r="X43" i="15" s="1"/>
  <c r="O43" i="15"/>
  <c r="W43" i="15" s="1"/>
  <c r="N43" i="15"/>
  <c r="V43" i="15" s="1"/>
  <c r="M43" i="15"/>
  <c r="U43" i="15" s="1"/>
  <c r="L43" i="15"/>
  <c r="T43" i="15" s="1"/>
  <c r="Q42" i="15"/>
  <c r="Y42" i="15" s="1"/>
  <c r="P42" i="15"/>
  <c r="X42" i="15" s="1"/>
  <c r="O42" i="15"/>
  <c r="W42" i="15" s="1"/>
  <c r="N42" i="15"/>
  <c r="V42" i="15" s="1"/>
  <c r="M42" i="15"/>
  <c r="U42" i="15" s="1"/>
  <c r="L42" i="15"/>
  <c r="T42" i="15" s="1"/>
  <c r="Q41" i="15"/>
  <c r="Y41" i="15" s="1"/>
  <c r="P41" i="15"/>
  <c r="X41" i="15" s="1"/>
  <c r="O41" i="15"/>
  <c r="W41" i="15" s="1"/>
  <c r="N41" i="15"/>
  <c r="V41" i="15" s="1"/>
  <c r="M41" i="15"/>
  <c r="U41" i="15" s="1"/>
  <c r="L41" i="15"/>
  <c r="T41" i="15" s="1"/>
  <c r="Q40" i="15"/>
  <c r="Y40" i="15" s="1"/>
  <c r="P40" i="15"/>
  <c r="X40" i="15" s="1"/>
  <c r="O40" i="15"/>
  <c r="W40" i="15" s="1"/>
  <c r="N40" i="15"/>
  <c r="V40" i="15" s="1"/>
  <c r="M40" i="15"/>
  <c r="U40" i="15" s="1"/>
  <c r="L40" i="15"/>
  <c r="T40" i="15" s="1"/>
  <c r="Q39" i="15"/>
  <c r="Y39" i="15" s="1"/>
  <c r="P39" i="15"/>
  <c r="X39" i="15" s="1"/>
  <c r="O39" i="15"/>
  <c r="W39" i="15" s="1"/>
  <c r="N39" i="15"/>
  <c r="V39" i="15" s="1"/>
  <c r="M39" i="15"/>
  <c r="U39" i="15" s="1"/>
  <c r="L39" i="15"/>
  <c r="T39" i="15" s="1"/>
  <c r="Q38" i="15"/>
  <c r="Y38" i="15" s="1"/>
  <c r="P38" i="15"/>
  <c r="X38" i="15" s="1"/>
  <c r="O38" i="15"/>
  <c r="W38" i="15" s="1"/>
  <c r="N38" i="15"/>
  <c r="V38" i="15" s="1"/>
  <c r="M38" i="15"/>
  <c r="U38" i="15" s="1"/>
  <c r="L38" i="15"/>
  <c r="T38" i="15" s="1"/>
  <c r="Q37" i="15"/>
  <c r="Y37" i="15" s="1"/>
  <c r="P37" i="15"/>
  <c r="X37" i="15" s="1"/>
  <c r="O37" i="15"/>
  <c r="W37" i="15" s="1"/>
  <c r="N37" i="15"/>
  <c r="V37" i="15" s="1"/>
  <c r="M37" i="15"/>
  <c r="U37" i="15" s="1"/>
  <c r="L37" i="15"/>
  <c r="T37" i="15" s="1"/>
  <c r="Q36" i="15"/>
  <c r="Y36" i="15" s="1"/>
  <c r="P36" i="15"/>
  <c r="X36" i="15" s="1"/>
  <c r="O36" i="15"/>
  <c r="W36" i="15" s="1"/>
  <c r="N36" i="15"/>
  <c r="V36" i="15" s="1"/>
  <c r="M36" i="15"/>
  <c r="U36" i="15" s="1"/>
  <c r="L36" i="15"/>
  <c r="T36" i="15" s="1"/>
  <c r="Q35" i="15"/>
  <c r="Y35" i="15" s="1"/>
  <c r="P35" i="15"/>
  <c r="X35" i="15" s="1"/>
  <c r="O35" i="15"/>
  <c r="W35" i="15" s="1"/>
  <c r="N35" i="15"/>
  <c r="V35" i="15" s="1"/>
  <c r="M35" i="15"/>
  <c r="U35" i="15" s="1"/>
  <c r="L35" i="15"/>
  <c r="T35" i="15" s="1"/>
  <c r="Q34" i="15"/>
  <c r="Y34" i="15" s="1"/>
  <c r="P34" i="15"/>
  <c r="X34" i="15" s="1"/>
  <c r="O34" i="15"/>
  <c r="W34" i="15" s="1"/>
  <c r="N34" i="15"/>
  <c r="V34" i="15" s="1"/>
  <c r="M34" i="15"/>
  <c r="U34" i="15" s="1"/>
  <c r="L34" i="15"/>
  <c r="T34" i="15" s="1"/>
  <c r="Q33" i="15"/>
  <c r="Y33" i="15" s="1"/>
  <c r="P33" i="15"/>
  <c r="X33" i="15" s="1"/>
  <c r="O33" i="15"/>
  <c r="W33" i="15" s="1"/>
  <c r="N33" i="15"/>
  <c r="V33" i="15" s="1"/>
  <c r="M33" i="15"/>
  <c r="U33" i="15" s="1"/>
  <c r="L33" i="15"/>
  <c r="T33" i="15" s="1"/>
  <c r="Q32" i="15"/>
  <c r="Y32" i="15" s="1"/>
  <c r="P32" i="15"/>
  <c r="X32" i="15" s="1"/>
  <c r="O32" i="15"/>
  <c r="W32" i="15" s="1"/>
  <c r="N32" i="15"/>
  <c r="V32" i="15" s="1"/>
  <c r="M32" i="15"/>
  <c r="U32" i="15" s="1"/>
  <c r="L32" i="15"/>
  <c r="T32" i="15" s="1"/>
  <c r="Q31" i="15"/>
  <c r="Y31" i="15" s="1"/>
  <c r="P31" i="15"/>
  <c r="X31" i="15" s="1"/>
  <c r="O31" i="15"/>
  <c r="W31" i="15" s="1"/>
  <c r="N31" i="15"/>
  <c r="V31" i="15" s="1"/>
  <c r="M31" i="15"/>
  <c r="U31" i="15" s="1"/>
  <c r="L31" i="15"/>
  <c r="T31" i="15" s="1"/>
  <c r="Q30" i="15"/>
  <c r="Y30" i="15" s="1"/>
  <c r="P30" i="15"/>
  <c r="X30" i="15" s="1"/>
  <c r="O30" i="15"/>
  <c r="W30" i="15" s="1"/>
  <c r="N30" i="15"/>
  <c r="V30" i="15" s="1"/>
  <c r="M30" i="15"/>
  <c r="U30" i="15" s="1"/>
  <c r="L30" i="15"/>
  <c r="T30" i="15" s="1"/>
  <c r="Q29" i="15"/>
  <c r="Y29" i="15" s="1"/>
  <c r="P29" i="15"/>
  <c r="X29" i="15" s="1"/>
  <c r="O29" i="15"/>
  <c r="W29" i="15" s="1"/>
  <c r="N29" i="15"/>
  <c r="V29" i="15" s="1"/>
  <c r="M29" i="15"/>
  <c r="U29" i="15" s="1"/>
  <c r="L29" i="15"/>
  <c r="T29" i="15" s="1"/>
  <c r="Q28" i="15"/>
  <c r="Y28" i="15" s="1"/>
  <c r="P28" i="15"/>
  <c r="X28" i="15" s="1"/>
  <c r="O28" i="15"/>
  <c r="W28" i="15" s="1"/>
  <c r="N28" i="15"/>
  <c r="V28" i="15" s="1"/>
  <c r="M28" i="15"/>
  <c r="U28" i="15" s="1"/>
  <c r="L28" i="15"/>
  <c r="T28" i="15" s="1"/>
</calcChain>
</file>

<file path=xl/comments1.xml><?xml version="1.0" encoding="utf-8"?>
<comments xmlns="http://schemas.openxmlformats.org/spreadsheetml/2006/main">
  <authors>
    <author>Autor</author>
  </authors>
  <commentList>
    <comment ref="B18" authorId="0" shapeId="0">
      <text>
        <r>
          <rPr>
            <b/>
            <sz val="9"/>
            <color indexed="81"/>
            <rFont val="Segoe UI"/>
            <family val="2"/>
          </rPr>
          <t>Autor:</t>
        </r>
        <r>
          <rPr>
            <sz val="9"/>
            <color indexed="81"/>
            <rFont val="Segoe UI"/>
            <family val="2"/>
          </rPr>
          <t xml:space="preserve">
Quelle:
 § 25 TVöD Anspruch auf Betriebliche Altersversorung
ATV §2 Abs 1 Versicherungspflicht
ATV §2 Abs 2 Befreieung für Wisschaftliche Tätigkeiten
ATV §15 Abs 2 Zusatzversorgungspflichtiges Entgelt ist steuerpflichter Arbeitslohn
VBL größte Zusatzversorungskasse. Siehe Anlage 13 für VBL Klassik und VBL Extra
VBL Klassik (Normalfall)
--------------------------
Umlagesatz AG: 1,06%
Beitragssatz AG: 2,00%
Gesamt: 3,06%
VBL Extra (Ausnahme)
------------------------
* nur für Wissenschaftler, die befristet eingestellt werden
* wenn bisher noch nicht in der VBL oder einer
anderen Zusatzversorgungseinrichtung des öffentlichen
Dienstes in Deutschland pflichtversichert gewesen und
* wenn innerhalb von zwei Monaten nach Beginn der Tätigkeit beim Arbeitgeber beantragen
* dann
Beitragssatz AG: 2,00%
Gesamt: 2,00%</t>
        </r>
      </text>
    </comment>
    <comment ref="B21" authorId="0" shapeId="0">
      <text>
        <r>
          <rPr>
            <b/>
            <sz val="9"/>
            <color indexed="81"/>
            <rFont val="Segoe UI"/>
            <family val="2"/>
          </rPr>
          <t>Autor:</t>
        </r>
        <r>
          <rPr>
            <sz val="9"/>
            <color indexed="81"/>
            <rFont val="Segoe UI"/>
            <family val="2"/>
          </rPr>
          <t xml:space="preserve">
Quelle: Tarifvertrag über Sonderzahlungen zur Abmilderung der gestiegenen Verbraucherpreise (TV Inflationsausgleich), vom 22. April 2023, Vereinigung der kommunalen Arbeitgeberverbände (VKA)
§ 2 Inflationsausgleich 2023:
(1) Personen, die unter den Geltungsbereich dieses Tarifvertrags fallen, erhalten eine einmalige Sonderzahlung mit dem Entgelt für den Monat Juni 2023 (Inflati-onsausgleich 2023), wenn ihr Arbeitsverhältnis am 1. Mai 2023 bestand und an mindestens einem Tag zwischen dem 1. Januar 2023 und dem 31. Mai 2023 An-spruch auf Entgelt bestanden hat.
(2) Die Höhe des Inflationsausgleichs 2023 beträgt für Personen, die unter den Geltungsbereich des TVöD, des TV-V oder des TV-Wald-Bund fallen, 1.240 Euro.
...
§ 24 Absatz 2 TVöD bzw. § 7 Absatz 3 TV-V gelten entsprechend. Maßgeblich sind die jeweiligen Verhältnisse am 1. Mai 2023 ...
§ 4 Gemeinsame Bestimmungen für die Sonderzahlungen nach §§ 2 und 3
(1) Der Inflationsausgleich 2023 nach § 2 sowie die monatlichen Sonderzahlungen nach § 3 werden jeweils zusätzlich zum ohnehin geschuldeten Entgelt gewährt. Es handelt sich jeweils um einen Zuschuss des Arbeitgebers zur Abmilderung der gestiegenen Verbraucherpreise im Sinne des § 3 Nummer 11c des Einkom-mensteuergesetzes.
(3) Der Inflationsausgleich 2023 und die monatlichen Sonderzahlungen sind kein zu-satzversorgungspflichtiges Entgelt.
(4) Der Inflationsausgleich 2023 und die monatlichen Sonderzahlungen sind bei der Bemessung sonstiger Leistungen nicht zu berücksichtigen.
</t>
        </r>
      </text>
    </comment>
    <comment ref="B26" authorId="0" shapeId="0">
      <text>
        <r>
          <rPr>
            <b/>
            <sz val="9"/>
            <color indexed="81"/>
            <rFont val="Segoe UI"/>
            <family val="2"/>
          </rPr>
          <t>Autor:</t>
        </r>
        <r>
          <rPr>
            <sz val="9"/>
            <color indexed="81"/>
            <rFont val="Segoe UI"/>
            <family val="2"/>
          </rPr>
          <t xml:space="preserve">
Quelle:
TVöD Anlage A (Bund) und TVÜ-Bund § 19</t>
        </r>
      </text>
    </comment>
    <comment ref="B28" authorId="0" shapeId="0">
      <text>
        <r>
          <rPr>
            <b/>
            <sz val="9"/>
            <color indexed="81"/>
            <rFont val="Segoe UI"/>
            <family val="2"/>
          </rPr>
          <t>Autor:</t>
        </r>
        <r>
          <rPr>
            <sz val="9"/>
            <color indexed="81"/>
            <rFont val="Segoe UI"/>
            <family val="2"/>
          </rPr>
          <t xml:space="preserve">
§ 19 TVÜ-Bund</t>
        </r>
      </text>
    </comment>
    <comment ref="B44" authorId="0" shapeId="0">
      <text>
        <r>
          <rPr>
            <b/>
            <sz val="9"/>
            <color indexed="81"/>
            <rFont val="Segoe UI"/>
            <family val="2"/>
          </rPr>
          <t>Autor:</t>
        </r>
        <r>
          <rPr>
            <sz val="9"/>
            <color indexed="81"/>
            <rFont val="Segoe UI"/>
            <family val="2"/>
          </rPr>
          <t xml:space="preserve">
§ 19 TVÜ-Bund</t>
        </r>
      </text>
    </comment>
    <comment ref="B49" authorId="0" shapeId="0">
      <text>
        <r>
          <rPr>
            <b/>
            <sz val="9"/>
            <color indexed="81"/>
            <rFont val="Segoe UI"/>
            <family val="2"/>
          </rPr>
          <t xml:space="preserve">Autor:
</t>
        </r>
        <r>
          <rPr>
            <sz val="9"/>
            <color indexed="81"/>
            <rFont val="Segoe UI"/>
            <family val="2"/>
          </rPr>
          <t xml:space="preserve">Quelle: 
ESF Plus 2021 – 2027 Förderfähige Ausgaben und Kosten (FFAK)
S. 43 (Anlage 9)
Nach dem Modell der ESF-SV-VKO ist der Arbeitgeberanteil zur Sozialversicherung abhängig von der </t>
        </r>
        <r>
          <rPr>
            <u/>
            <sz val="9"/>
            <color indexed="81"/>
            <rFont val="Segoe UI"/>
            <family val="2"/>
          </rPr>
          <t>Höhe des regelmäßigen Entgeltes</t>
        </r>
        <r>
          <rPr>
            <sz val="9"/>
            <color indexed="81"/>
            <rFont val="Segoe UI"/>
            <family val="2"/>
          </rPr>
          <t xml:space="preserve">. </t>
        </r>
      </text>
    </comment>
    <comment ref="B55" authorId="0" shapeId="0">
      <text>
        <r>
          <rPr>
            <b/>
            <sz val="9"/>
            <color indexed="81"/>
            <rFont val="Segoe UI"/>
            <family val="2"/>
          </rPr>
          <t>Autor:</t>
        </r>
        <r>
          <rPr>
            <sz val="9"/>
            <color indexed="81"/>
            <rFont val="Segoe UI"/>
            <family val="2"/>
          </rPr>
          <t xml:space="preserve">
Quelle:
TVöD § 20 (Bund) und Niederschriftserklärung Nr. 18</t>
        </r>
      </text>
    </comment>
  </commentList>
</comments>
</file>

<file path=xl/comments2.xml><?xml version="1.0" encoding="utf-8"?>
<comments xmlns="http://schemas.openxmlformats.org/spreadsheetml/2006/main">
  <authors>
    <author>Autor</author>
  </authors>
  <commentList>
    <comment ref="B19" authorId="0" shapeId="0">
      <text>
        <r>
          <rPr>
            <b/>
            <sz val="9"/>
            <color indexed="81"/>
            <rFont val="Segoe UI"/>
            <family val="2"/>
          </rPr>
          <t>Autor:</t>
        </r>
        <r>
          <rPr>
            <sz val="9"/>
            <color indexed="81"/>
            <rFont val="Segoe UI"/>
            <family val="2"/>
          </rPr>
          <t xml:space="preserve">
Quelle:
 § 25 TVöD Anspruch auf Betriebliche Altersversorung
ATV §2 Abs 1 Versicherungspflicht
ATV §2 Abs 2 Befreieung für Wisschaftliche Tätigkeiten
ATV §15 Abs 2 Zusatzversorgungspflichtiges Entgelt ist steuerpflichter Arbeitslohn
VBL größte Zusatzversorungskasse. Siehe Anlage 13 für VBL Klassik und VBL Extra
VBL Klassik (Normalfall)
--------------------------
Umlagesatz AG: 1,06%
Beitragssatz AG: 2,00%
Gesamt: 3,06%
VBL Extra (Ausnahme)
------------------------
* nur für Wissenschaftler, die befristet eingestellt werden
* wenn bisher noch nicht in der VBL oder einer
anderen Zusatzversorgungseinrichtung des öffentlichen
Dienstes in Deutschland pflichtversichert gewesen und
* wenn innerhalb von zwei Monaten nach Beginn der Tätigkeit beim Arbeitgeber beantragen
* dann
Beitragssatz AG: 2,00%
Gesamt: 2,00%</t>
        </r>
      </text>
    </comment>
    <comment ref="B22" authorId="0" shapeId="0">
      <text>
        <r>
          <rPr>
            <b/>
            <sz val="9"/>
            <color indexed="81"/>
            <rFont val="Segoe UI"/>
            <family val="2"/>
          </rPr>
          <t>Autor:</t>
        </r>
        <r>
          <rPr>
            <sz val="9"/>
            <color indexed="81"/>
            <rFont val="Segoe UI"/>
            <family val="2"/>
          </rPr>
          <t xml:space="preserve">
Quelle: Tarifvertrag über Sonderzahlungen zur Abmilderung der gestiegenen Verbraucherpreise (TV Inflationsausgleich), vom 22. April 2023, Vereinigung der kommunalen Arbeitgeberverbände (VKA)
§ 3 Monatliche Sonderzahlungen:
(1) Personen, die unter den Geltungsbereich dieses Tarifvertrags fallen, erhalten in den Monaten Juli 2023 bis Februar 2024 (Bezugsmonate) monatliche Sonder-zahlungen. Die Auszahlung erfolgt mit dem Entgelt des jeweiligen Bezugsmonats. Der Anspruch auf den monatlichen Inflationsausgleich besteht jeweils nur, wenn in dem Bezugsmonat ein Arbeitsverhältnis besteht und an mindestens einem Tag im Bezugsmonat Anspruch auf Entgelt bestanden hat.
(2) Die Höhe der monatlichen Sonderzahlungen beträgt für Personen, die unter den Geltungsbereich des TVöD, des TV-V oder des TV-Wald-Bund fallen, 220 Euro ... § 24 Absatz 2 TVöD bzw. § 7 Absatz 3 TV-V gelten entsprechend.
§ 4 Gemeinsame Bestimmungen für die Sonderzahlungen nach §§ 2 und 3
(1) Der Inflationsausgleich 2023 nach § 2 sowie die monatlichen Sonderzahlungen nach § 3 werden jeweils zusätzlich zum ohnehin geschuldeten Entgelt gewährt. Es handelt sich jeweils um einen Zuschuss des Arbeitgebers zur Abmilderung der gestiegenen Verbraucherpreise im Sinne des § 3 Nummer 11c des Einkom-mensteuergesetzes.
(3) Der Inflationsausgleich 2023 und die monatlichen Sonderzahlungen sind kein zu-satzversorgungspflichtiges Entgelt.
(4) Der Inflationsausgleich 2023 und die monatlichen Sonderzahlungen sind bei der Bemessung sonstiger Leistungen nicht zu berücksichtigen.
</t>
        </r>
      </text>
    </comment>
    <comment ref="B27" authorId="0" shapeId="0">
      <text>
        <r>
          <rPr>
            <b/>
            <sz val="9"/>
            <color indexed="81"/>
            <rFont val="Segoe UI"/>
            <family val="2"/>
          </rPr>
          <t>Autor:</t>
        </r>
        <r>
          <rPr>
            <sz val="9"/>
            <color indexed="81"/>
            <rFont val="Segoe UI"/>
            <family val="2"/>
          </rPr>
          <t xml:space="preserve">
Quelle:
TVöD Anlage A (Bund) und TVÜ-Bund § 19</t>
        </r>
      </text>
    </comment>
    <comment ref="B29" authorId="0" shapeId="0">
      <text>
        <r>
          <rPr>
            <b/>
            <sz val="9"/>
            <color indexed="81"/>
            <rFont val="Segoe UI"/>
            <family val="2"/>
          </rPr>
          <t>Autor:</t>
        </r>
        <r>
          <rPr>
            <sz val="9"/>
            <color indexed="81"/>
            <rFont val="Segoe UI"/>
            <family val="2"/>
          </rPr>
          <t xml:space="preserve">
§ 19 TVÜ-Bund</t>
        </r>
      </text>
    </comment>
    <comment ref="B45" authorId="0" shapeId="0">
      <text>
        <r>
          <rPr>
            <b/>
            <sz val="9"/>
            <color indexed="81"/>
            <rFont val="Segoe UI"/>
            <family val="2"/>
          </rPr>
          <t>Autor:</t>
        </r>
        <r>
          <rPr>
            <sz val="9"/>
            <color indexed="81"/>
            <rFont val="Segoe UI"/>
            <family val="2"/>
          </rPr>
          <t xml:space="preserve">
§ 19 TVÜ-Bund</t>
        </r>
      </text>
    </comment>
    <comment ref="B50" authorId="0" shapeId="0">
      <text>
        <r>
          <rPr>
            <b/>
            <sz val="9"/>
            <color indexed="81"/>
            <rFont val="Segoe UI"/>
            <family val="2"/>
          </rPr>
          <t>Autor:</t>
        </r>
        <r>
          <rPr>
            <sz val="9"/>
            <color indexed="81"/>
            <rFont val="Segoe UI"/>
            <family val="2"/>
          </rPr>
          <t xml:space="preserve">
Quelle: 
ESF Plus 2021 – 2027 Förderfähige Ausgaben und Kosten (FFAK)
S. 43 (Anlage 9)
Nach dem Modell der ESF-SV-VKO ist der Arbeitgeberanteil zur Sozialversicherung abhängig von der </t>
        </r>
        <r>
          <rPr>
            <u/>
            <sz val="9"/>
            <color indexed="81"/>
            <rFont val="Segoe UI"/>
            <family val="2"/>
          </rPr>
          <t>Höhe des regelmäßigen Entgeltes</t>
        </r>
        <r>
          <rPr>
            <sz val="9"/>
            <color indexed="81"/>
            <rFont val="Segoe UI"/>
            <family val="2"/>
          </rPr>
          <t xml:space="preserve">. </t>
        </r>
      </text>
    </comment>
    <comment ref="B58" authorId="0" shapeId="0">
      <text>
        <r>
          <rPr>
            <b/>
            <sz val="9"/>
            <color indexed="81"/>
            <rFont val="Segoe UI"/>
            <family val="2"/>
          </rPr>
          <t>Autor:</t>
        </r>
        <r>
          <rPr>
            <sz val="9"/>
            <color indexed="81"/>
            <rFont val="Segoe UI"/>
            <family val="2"/>
          </rPr>
          <t xml:space="preserve">
Quelle:
TVöD § 20 (Bund) und Niederschriftserklärung Nr. 18</t>
        </r>
      </text>
    </comment>
  </commentList>
</comments>
</file>

<file path=xl/comments3.xml><?xml version="1.0" encoding="utf-8"?>
<comments xmlns="http://schemas.openxmlformats.org/spreadsheetml/2006/main">
  <authors>
    <author>Autor</author>
  </authors>
  <commentList>
    <comment ref="B20" authorId="0" shapeId="0">
      <text>
        <r>
          <rPr>
            <b/>
            <sz val="9"/>
            <color indexed="81"/>
            <rFont val="Segoe UI"/>
            <family val="2"/>
          </rPr>
          <t>Autor:</t>
        </r>
        <r>
          <rPr>
            <sz val="9"/>
            <color indexed="81"/>
            <rFont val="Segoe UI"/>
            <family val="2"/>
          </rPr>
          <t xml:space="preserve">
Quelle:
 § 25 TVöD Anspruch auf Betriebliche Altersversorung
ATV §2 Abs 1 Versicherungspflicht
ATV §2 Abs 2 Befreieung für Wisschaftliche Tätigkeiten
ATV §15 Abs 2 Zusatzversorgungspflichtiges Entgelt ist steuerpflichter Arbeitslohn
VBL größte Zusatzversorungskasse. Siehe Anlage 13 für VBL Klassik und VBL Extra
VBL Klassik (Normalfall)
--------------------------
Umlagesatz AG: 1,06%
Beitragssatz AG: 2,00%
Gesamt: 3,06%
VBL Extra (Ausnahme)
------------------------
* nur für Wissenschaftler, die befristet eingestellt werden
* wenn bisher noch nicht in der VBL oder einer
anderen Zusatzversorgungseinrichtung des öffentlichen
Dienstes in Deutschland pflichtversichert gewesen und
* wenn innerhalb von zwei Monaten nach Beginn der Tätigkeit beim Arbeitgeber beantragen
* dann
Beitragssatz AG: 2,00%
Gesamt: 2,00%</t>
        </r>
      </text>
    </comment>
    <comment ref="B25" authorId="0" shapeId="0">
      <text>
        <r>
          <rPr>
            <b/>
            <sz val="9"/>
            <color indexed="81"/>
            <rFont val="Segoe UI"/>
            <family val="2"/>
          </rPr>
          <t>Autor:</t>
        </r>
        <r>
          <rPr>
            <sz val="9"/>
            <color indexed="81"/>
            <rFont val="Segoe UI"/>
            <family val="2"/>
          </rPr>
          <t xml:space="preserve">
Quelle:
TVöD Anlage A (Bund) und TVÜ-Bund § 19</t>
        </r>
      </text>
    </comment>
    <comment ref="B27" authorId="0" shapeId="0">
      <text>
        <r>
          <rPr>
            <b/>
            <sz val="9"/>
            <color indexed="81"/>
            <rFont val="Segoe UI"/>
            <family val="2"/>
          </rPr>
          <t>Autor:</t>
        </r>
        <r>
          <rPr>
            <sz val="9"/>
            <color indexed="81"/>
            <rFont val="Segoe UI"/>
            <family val="2"/>
          </rPr>
          <t xml:space="preserve">
§ 19 TVÜ-Bund</t>
        </r>
      </text>
    </comment>
    <comment ref="B43" authorId="0" shapeId="0">
      <text>
        <r>
          <rPr>
            <b/>
            <sz val="9"/>
            <color indexed="81"/>
            <rFont val="Segoe UI"/>
            <family val="2"/>
          </rPr>
          <t>Autor:</t>
        </r>
        <r>
          <rPr>
            <sz val="9"/>
            <color indexed="81"/>
            <rFont val="Segoe UI"/>
            <family val="2"/>
          </rPr>
          <t xml:space="preserve">
§ 19 TVÜ-Bund</t>
        </r>
      </text>
    </comment>
    <comment ref="B48" authorId="0" shapeId="0">
      <text>
        <r>
          <rPr>
            <b/>
            <sz val="9"/>
            <color indexed="81"/>
            <rFont val="Segoe UI"/>
            <family val="2"/>
          </rPr>
          <t>Autor:</t>
        </r>
        <r>
          <rPr>
            <sz val="9"/>
            <color indexed="81"/>
            <rFont val="Segoe UI"/>
            <family val="2"/>
          </rPr>
          <t xml:space="preserve">
Quelle: 
ESF Plus 2021 – 2027 Förderfähige Ausgaben und Kosten (FFAK)
S. 43 (Anlage 9)
Nach dem Modell der ESF-SV-VKO ist der Arbeitgeberanteil zur Sozialversicherung abhängig von der </t>
        </r>
        <r>
          <rPr>
            <u/>
            <sz val="9"/>
            <color indexed="81"/>
            <rFont val="Segoe UI"/>
            <family val="2"/>
          </rPr>
          <t>Höhe des regelmäßigen Entgeltes</t>
        </r>
        <r>
          <rPr>
            <sz val="9"/>
            <color indexed="81"/>
            <rFont val="Segoe UI"/>
            <family val="2"/>
          </rPr>
          <t xml:space="preserve">. </t>
        </r>
      </text>
    </comment>
    <comment ref="B56" authorId="0" shapeId="0">
      <text>
        <r>
          <rPr>
            <b/>
            <sz val="9"/>
            <color indexed="81"/>
            <rFont val="Segoe UI"/>
            <family val="2"/>
          </rPr>
          <t>Autor:</t>
        </r>
        <r>
          <rPr>
            <sz val="9"/>
            <color indexed="81"/>
            <rFont val="Segoe UI"/>
            <family val="2"/>
          </rPr>
          <t xml:space="preserve">
Quelle:
TVöD § 20 (Bund) und Niederschriftserklärung Nr. 18</t>
        </r>
      </text>
    </comment>
  </commentList>
</comments>
</file>

<file path=xl/comments4.xml><?xml version="1.0" encoding="utf-8"?>
<comments xmlns="http://schemas.openxmlformats.org/spreadsheetml/2006/main">
  <authors>
    <author>Autor</author>
  </authors>
  <commentList>
    <comment ref="B21" authorId="0" shapeId="0">
      <text>
        <r>
          <rPr>
            <b/>
            <sz val="9"/>
            <color indexed="81"/>
            <rFont val="Segoe UI"/>
            <family val="2"/>
          </rPr>
          <t>Autor:</t>
        </r>
        <r>
          <rPr>
            <sz val="9"/>
            <color indexed="81"/>
            <rFont val="Segoe UI"/>
            <family val="2"/>
          </rPr>
          <t xml:space="preserve">
Quelle:
 § 25 TVöD Anspruch auf Betriebliche Altersversorung
ATV §2 Abs 1 Versicherungspflicht
ATV §2 Abs 2 Befreieung für Wisschaftliche Tätigkeiten
ATV §15 Abs 2 Zusatzversorgungspflichtiges Entgelt ist steuerpflichter Arbeitslohn
VBL größte Zusatzversorungskasse. Siehe Anlage 13 für VBL Klassik und VBL Extra
VBL Klassik (Normalfall)
--------------------------
Umlagesatz AG: 1,06%
Beitragssatz AG: 2,00%
Gesamt: 3,06%
VBL Extra (Ausnahme)
------------------------
* nur für Wissenschaftler, die befristet eingestellt werden
* wenn bisher noch nicht in der VBL oder einer
anderen Zusatzversorgungseinrichtung des öffentlichen
Dienstes in Deutschland pflichtversichert gewesen und
* wenn innerhalb von zwei Monaten nach Beginn der Tätigkeit beim Arbeitgeber beantragen
* dann
Beitragssatz AG: 2,00%
Gesamt: 2,00%</t>
        </r>
      </text>
    </comment>
    <comment ref="B26" authorId="0" shapeId="0">
      <text>
        <r>
          <rPr>
            <b/>
            <sz val="9"/>
            <color indexed="81"/>
            <rFont val="Segoe UI"/>
            <family val="2"/>
          </rPr>
          <t>Autor:</t>
        </r>
        <r>
          <rPr>
            <sz val="9"/>
            <color indexed="81"/>
            <rFont val="Segoe UI"/>
            <family val="2"/>
          </rPr>
          <t xml:space="preserve">
Quelle:
TVöD Anlage A (Bund) und TVÜ-Bund § 19</t>
        </r>
      </text>
    </comment>
    <comment ref="B28" authorId="0" shapeId="0">
      <text>
        <r>
          <rPr>
            <b/>
            <sz val="9"/>
            <color indexed="81"/>
            <rFont val="Segoe UI"/>
            <family val="2"/>
          </rPr>
          <t>Autor:</t>
        </r>
        <r>
          <rPr>
            <sz val="9"/>
            <color indexed="81"/>
            <rFont val="Segoe UI"/>
            <family val="2"/>
          </rPr>
          <t xml:space="preserve">
§ 19 TVÜ-Bund</t>
        </r>
      </text>
    </comment>
    <comment ref="B44" authorId="0" shapeId="0">
      <text>
        <r>
          <rPr>
            <b/>
            <sz val="9"/>
            <color indexed="81"/>
            <rFont val="Segoe UI"/>
            <family val="2"/>
          </rPr>
          <t>Autor:</t>
        </r>
        <r>
          <rPr>
            <sz val="9"/>
            <color indexed="81"/>
            <rFont val="Segoe UI"/>
            <family val="2"/>
          </rPr>
          <t xml:space="preserve">
§ 19 TVÜ-Bund</t>
        </r>
      </text>
    </comment>
    <comment ref="B49" authorId="0" shapeId="0">
      <text>
        <r>
          <rPr>
            <b/>
            <sz val="9"/>
            <color indexed="81"/>
            <rFont val="Segoe UI"/>
            <family val="2"/>
          </rPr>
          <t>Autor:</t>
        </r>
        <r>
          <rPr>
            <sz val="9"/>
            <color indexed="81"/>
            <rFont val="Segoe UI"/>
            <family val="2"/>
          </rPr>
          <t xml:space="preserve">
Quelle: 
ESF Plus 2021 – 2027 Förderfähige Ausgaben und Kosten (FFAK)
S. 43 (Anlage 9)
Nach dem Modell der ESF-SV-VKO ist der Arbeitgeberanteil zur Sozialversicherung abhängig von der </t>
        </r>
        <r>
          <rPr>
            <u/>
            <sz val="9"/>
            <color indexed="81"/>
            <rFont val="Segoe UI"/>
            <family val="2"/>
          </rPr>
          <t>Höhe des regelmäßigen Entgeltes</t>
        </r>
        <r>
          <rPr>
            <sz val="9"/>
            <color indexed="81"/>
            <rFont val="Segoe UI"/>
            <family val="2"/>
          </rPr>
          <t xml:space="preserve">. </t>
        </r>
      </text>
    </comment>
    <comment ref="B57" authorId="0" shapeId="0">
      <text>
        <r>
          <rPr>
            <b/>
            <sz val="9"/>
            <color indexed="81"/>
            <rFont val="Segoe UI"/>
            <family val="2"/>
          </rPr>
          <t>Autor:</t>
        </r>
        <r>
          <rPr>
            <sz val="9"/>
            <color indexed="81"/>
            <rFont val="Segoe UI"/>
            <family val="2"/>
          </rPr>
          <t xml:space="preserve">
Quelle:
TVöD § 20 (Bund) und Niederschriftserklärung Nr. 18</t>
        </r>
      </text>
    </comment>
  </commentList>
</comments>
</file>

<file path=xl/comments5.xml><?xml version="1.0" encoding="utf-8"?>
<comments xmlns="http://schemas.openxmlformats.org/spreadsheetml/2006/main">
  <authors>
    <author>Autor</author>
  </authors>
  <commentList>
    <comment ref="B22" authorId="0" shapeId="0">
      <text>
        <r>
          <rPr>
            <b/>
            <sz val="9"/>
            <color indexed="81"/>
            <rFont val="Segoe UI"/>
            <family val="2"/>
          </rPr>
          <t>Autor:</t>
        </r>
        <r>
          <rPr>
            <sz val="9"/>
            <color indexed="81"/>
            <rFont val="Segoe UI"/>
            <family val="2"/>
          </rPr>
          <t xml:space="preserve">
Quelle:
 § 25 TVöD Anspruch auf Betriebliche Altersversorung
ATV §2 Abs 1 Versicherungspflicht
ATV §2 Abs 2 Befreieung für Wisschaftliche Tätigkeiten
ATV §15 Abs 2 Zusatzversorgungspflichtiges Entgelt ist steuerpflichter Arbeitslohn
VBL größte Zusatzversorungskasse. Siehe Anlage 13 für VBL Klassik und VBL Extra
VBL Klassik (Normalfall)
--------------------------
Umlagesatz AG: 1,06%
Beitragssatz AG: 2,00%
Gesamt: 3,06%
VBL Extra (Ausnahme)
------------------------
* nur für Wissenschaftler, die befristet eingestellt werden
* wenn bisher noch nicht in der VBL oder einer
anderen Zusatzversorgungseinrichtung des öffentlichen
Dienstes in Deutschland pflichtversichert gewesen und
* wenn innerhalb von zwei Monaten nach Beginn der Tätigkeit beim Arbeitgeber beantragen
* dann
Beitragssatz AG: 2,00%
Gesamt: 2,00%</t>
        </r>
      </text>
    </comment>
    <comment ref="B27" authorId="0" shapeId="0">
      <text>
        <r>
          <rPr>
            <b/>
            <sz val="9"/>
            <color indexed="81"/>
            <rFont val="Segoe UI"/>
            <family val="2"/>
          </rPr>
          <t>Autor:</t>
        </r>
        <r>
          <rPr>
            <sz val="9"/>
            <color indexed="81"/>
            <rFont val="Segoe UI"/>
            <family val="2"/>
          </rPr>
          <t xml:space="preserve">
Quelle:
TVöD Anlage A (Bund) und TVÜ-Bund § 19</t>
        </r>
      </text>
    </comment>
    <comment ref="B29" authorId="0" shapeId="0">
      <text>
        <r>
          <rPr>
            <b/>
            <sz val="9"/>
            <color indexed="81"/>
            <rFont val="Segoe UI"/>
            <family val="2"/>
          </rPr>
          <t>Autor:</t>
        </r>
        <r>
          <rPr>
            <sz val="9"/>
            <color indexed="81"/>
            <rFont val="Segoe UI"/>
            <family val="2"/>
          </rPr>
          <t xml:space="preserve">
§ 19 TVÜ-Bund</t>
        </r>
      </text>
    </comment>
    <comment ref="B45" authorId="0" shapeId="0">
      <text>
        <r>
          <rPr>
            <b/>
            <sz val="9"/>
            <color indexed="81"/>
            <rFont val="Segoe UI"/>
            <family val="2"/>
          </rPr>
          <t>Autor:</t>
        </r>
        <r>
          <rPr>
            <sz val="9"/>
            <color indexed="81"/>
            <rFont val="Segoe UI"/>
            <family val="2"/>
          </rPr>
          <t xml:space="preserve">
§ 19 TVÜ-Bund</t>
        </r>
      </text>
    </comment>
    <comment ref="B50" authorId="0" shapeId="0">
      <text>
        <r>
          <rPr>
            <b/>
            <sz val="9"/>
            <color indexed="81"/>
            <rFont val="Segoe UI"/>
            <family val="2"/>
          </rPr>
          <t>Autor:</t>
        </r>
        <r>
          <rPr>
            <sz val="9"/>
            <color indexed="81"/>
            <rFont val="Segoe UI"/>
            <family val="2"/>
          </rPr>
          <t xml:space="preserve">
Quelle: 
ESF Plus 2021 – 2027 Förderfähige Ausgaben und Kosten (FFAK)
S. 43 (Anlage 9)
Nach dem Modell der ESF-SV-VKO ist der Arbeitgeberanteil zur Sozialversicherung abhängig von der </t>
        </r>
        <r>
          <rPr>
            <u/>
            <sz val="9"/>
            <color indexed="81"/>
            <rFont val="Segoe UI"/>
            <family val="2"/>
          </rPr>
          <t>Höhe des regelmäßigen Entgeltes</t>
        </r>
        <r>
          <rPr>
            <sz val="9"/>
            <color indexed="81"/>
            <rFont val="Segoe UI"/>
            <family val="2"/>
          </rPr>
          <t xml:space="preserve">. </t>
        </r>
      </text>
    </comment>
    <comment ref="B58" authorId="0" shapeId="0">
      <text>
        <r>
          <rPr>
            <b/>
            <sz val="9"/>
            <color indexed="81"/>
            <rFont val="Segoe UI"/>
            <family val="2"/>
          </rPr>
          <t>Autor:</t>
        </r>
        <r>
          <rPr>
            <sz val="9"/>
            <color indexed="81"/>
            <rFont val="Segoe UI"/>
            <family val="2"/>
          </rPr>
          <t xml:space="preserve">
Quelle:
TVöD § 20 (Bund) und Niederschriftserklärung Nr. 18</t>
        </r>
      </text>
    </comment>
  </commentList>
</comments>
</file>

<file path=xl/comments6.xml><?xml version="1.0" encoding="utf-8"?>
<comments xmlns="http://schemas.openxmlformats.org/spreadsheetml/2006/main">
  <authors>
    <author>Autor</author>
  </authors>
  <commentList>
    <comment ref="B23" authorId="0" shapeId="0">
      <text>
        <r>
          <rPr>
            <b/>
            <sz val="9"/>
            <color indexed="81"/>
            <rFont val="Segoe UI"/>
            <family val="2"/>
          </rPr>
          <t>Autor:</t>
        </r>
        <r>
          <rPr>
            <sz val="9"/>
            <color indexed="81"/>
            <rFont val="Segoe UI"/>
            <family val="2"/>
          </rPr>
          <t xml:space="preserve">
Quelle:
 § 25 TVöD Anspruch auf Betriebliche Altersversorung
ATV §2 Abs 1 Versicherungspflicht
ATV §2 Abs 2 Befreieung für Wisschaftliche Tätigkeiten
ATV §15 Abs 2 Zusatzversorgungspflichtiges Entgelt ist steuerpflichter Arbeitslohn
VBL größte Zusatzversorungskasse. Siehe Anlage 13 für VBL Klassik und VBL Extra
VBL Klassik (Normalfall)
--------------------------
Umlagesatz AG: 1,06%
Beitragssatz AG: 2,00%
Gesamt: 3,06%
VBL Extra (Ausnahme)
------------------------
* nur für Wissenschaftler, die befristet eingestellt werden
* wenn bisher noch nicht in der VBL oder einer
anderen Zusatzversorgungseinrichtung des öffentlichen
Dienstes in Deutschland pflichtversichert gewesen und
* wenn innerhalb von zwei Monaten nach Beginn der Tätigkeit beim Arbeitgeber beantragen
* dann
Beitragssatz AG: 2,00%
Gesamt: 2,00%</t>
        </r>
      </text>
    </comment>
    <comment ref="B28" authorId="0" shapeId="0">
      <text>
        <r>
          <rPr>
            <b/>
            <sz val="9"/>
            <color indexed="81"/>
            <rFont val="Segoe UI"/>
            <family val="2"/>
          </rPr>
          <t>Autor:</t>
        </r>
        <r>
          <rPr>
            <sz val="9"/>
            <color indexed="81"/>
            <rFont val="Segoe UI"/>
            <family val="2"/>
          </rPr>
          <t xml:space="preserve">
Quelle:
TVöD Anlage A (Bund) und TVÜ-Bund § 19</t>
        </r>
      </text>
    </comment>
    <comment ref="B30" authorId="0" shapeId="0">
      <text>
        <r>
          <rPr>
            <b/>
            <sz val="9"/>
            <color indexed="81"/>
            <rFont val="Segoe UI"/>
            <family val="2"/>
          </rPr>
          <t>Autor:</t>
        </r>
        <r>
          <rPr>
            <sz val="9"/>
            <color indexed="81"/>
            <rFont val="Segoe UI"/>
            <family val="2"/>
          </rPr>
          <t xml:space="preserve">
§ 19 TVÜ-Bund</t>
        </r>
      </text>
    </comment>
    <comment ref="B46" authorId="0" shapeId="0">
      <text>
        <r>
          <rPr>
            <b/>
            <sz val="9"/>
            <color indexed="81"/>
            <rFont val="Segoe UI"/>
            <family val="2"/>
          </rPr>
          <t>Autor:</t>
        </r>
        <r>
          <rPr>
            <sz val="9"/>
            <color indexed="81"/>
            <rFont val="Segoe UI"/>
            <family val="2"/>
          </rPr>
          <t xml:space="preserve">
§ 19 TVÜ-Bund</t>
        </r>
      </text>
    </comment>
    <comment ref="B51" authorId="0" shapeId="0">
      <text>
        <r>
          <rPr>
            <b/>
            <sz val="9"/>
            <color indexed="81"/>
            <rFont val="Segoe UI"/>
            <family val="2"/>
          </rPr>
          <t>Autor:</t>
        </r>
        <r>
          <rPr>
            <sz val="9"/>
            <color indexed="81"/>
            <rFont val="Segoe UI"/>
            <family val="2"/>
          </rPr>
          <t xml:space="preserve">
Quelle: 
ESF Plus 2021 – 2027 Förderfähige Ausgaben und Kosten (FFAK)
S. 43 (Anlage 9)
Nach dem Modell der ESF-SV-VKO ist der Arbeitgeberanteil zur Sozialversicherung abhängig von der </t>
        </r>
        <r>
          <rPr>
            <u/>
            <sz val="9"/>
            <color indexed="81"/>
            <rFont val="Segoe UI"/>
            <family val="2"/>
          </rPr>
          <t>Höhe des regelmäßigen Entgeltes</t>
        </r>
        <r>
          <rPr>
            <sz val="9"/>
            <color indexed="81"/>
            <rFont val="Segoe UI"/>
            <family val="2"/>
          </rPr>
          <t xml:space="preserve">. </t>
        </r>
      </text>
    </comment>
    <comment ref="B59" authorId="0" shapeId="0">
      <text>
        <r>
          <rPr>
            <b/>
            <sz val="9"/>
            <color indexed="81"/>
            <rFont val="Segoe UI"/>
            <family val="2"/>
          </rPr>
          <t>Autor:</t>
        </r>
        <r>
          <rPr>
            <sz val="9"/>
            <color indexed="81"/>
            <rFont val="Segoe UI"/>
            <family val="2"/>
          </rPr>
          <t xml:space="preserve">
Quelle:
TVöD § 20 (Bund) und Niederschriftserklärung Nr. 18</t>
        </r>
      </text>
    </comment>
  </commentList>
</comments>
</file>

<file path=xl/comments7.xml><?xml version="1.0" encoding="utf-8"?>
<comments xmlns="http://schemas.openxmlformats.org/spreadsheetml/2006/main">
  <authors>
    <author>Autor</author>
  </authors>
  <commentList>
    <comment ref="B24" authorId="0" shapeId="0">
      <text>
        <r>
          <rPr>
            <b/>
            <sz val="9"/>
            <color indexed="81"/>
            <rFont val="Segoe UI"/>
            <family val="2"/>
          </rPr>
          <t>Autor:</t>
        </r>
        <r>
          <rPr>
            <sz val="9"/>
            <color indexed="81"/>
            <rFont val="Segoe UI"/>
            <family val="2"/>
          </rPr>
          <t xml:space="preserve">
Quelle:
 § 25 TVöD Anspruch auf Betriebliche Altersversorung
ATV §2 Abs 1 Versicherungspflicht
ATV §2 Abs 2 Befreieung für Wisschaftliche Tätigkeiten
ATV §15 Abs 2 Zusatzversorgungspflichtiges Entgelt ist steuerpflichter Arbeitslohn
VBL größte Zusatzversorungskasse. Siehe Anlage 13 für VBL Klassik und VBL Extra
VBL Klassik (Normalfall)
--------------------------
Umlagesatz AG: 1,06%
Beitragssatz AG: 2,00%
Gesamt: 3,06%
VBL Extra (Ausnahme)
------------------------
* nur für Wissenschaftler, die befristet eingestellt werden
* wenn bisher noch nicht in der VBL oder einer
anderen Zusatzversorgungseinrichtung des öffentlichen
Dienstes in Deutschland pflichtversichert gewesen und
* wenn innerhalb von zwei Monaten nach Beginn der Tätigkeit beim Arbeitgeber beantragen
* dann
Beitragssatz AG: 2,00%
Gesamt: 2,00%</t>
        </r>
      </text>
    </comment>
    <comment ref="B29" authorId="0" shapeId="0">
      <text>
        <r>
          <rPr>
            <b/>
            <sz val="9"/>
            <color indexed="81"/>
            <rFont val="Segoe UI"/>
            <family val="2"/>
          </rPr>
          <t>Autor:</t>
        </r>
        <r>
          <rPr>
            <sz val="9"/>
            <color indexed="81"/>
            <rFont val="Segoe UI"/>
            <family val="2"/>
          </rPr>
          <t xml:space="preserve">
Quelle:
TVöD Anlage A (Bund) und TVÜ-Bund § 19</t>
        </r>
      </text>
    </comment>
    <comment ref="B31" authorId="0" shapeId="0">
      <text>
        <r>
          <rPr>
            <b/>
            <sz val="9"/>
            <color indexed="81"/>
            <rFont val="Segoe UI"/>
            <family val="2"/>
          </rPr>
          <t>Autor:</t>
        </r>
        <r>
          <rPr>
            <sz val="9"/>
            <color indexed="81"/>
            <rFont val="Segoe UI"/>
            <family val="2"/>
          </rPr>
          <t xml:space="preserve">
§ 19 TVÜ-Bund</t>
        </r>
      </text>
    </comment>
    <comment ref="B47" authorId="0" shapeId="0">
      <text>
        <r>
          <rPr>
            <b/>
            <sz val="9"/>
            <color indexed="81"/>
            <rFont val="Segoe UI"/>
            <family val="2"/>
          </rPr>
          <t>Autor:</t>
        </r>
        <r>
          <rPr>
            <sz val="9"/>
            <color indexed="81"/>
            <rFont val="Segoe UI"/>
            <family val="2"/>
          </rPr>
          <t xml:space="preserve">
§ 19 TVÜ-Bund</t>
        </r>
      </text>
    </comment>
    <comment ref="B52" authorId="0" shapeId="0">
      <text>
        <r>
          <rPr>
            <b/>
            <sz val="9"/>
            <color indexed="81"/>
            <rFont val="Segoe UI"/>
            <family val="2"/>
          </rPr>
          <t>Autor:</t>
        </r>
        <r>
          <rPr>
            <sz val="9"/>
            <color indexed="81"/>
            <rFont val="Segoe UI"/>
            <family val="2"/>
          </rPr>
          <t xml:space="preserve">
Quelle: 
ESF Plus 2021 – 2027 Förderfähige Ausgaben und Kosten (FFAK)
S. 43 (Anlage 9)
Nach dem Modell der ESF-SV-VKO ist der Arbeitgeberanteil zur Sozialversicherung abhängig von der </t>
        </r>
        <r>
          <rPr>
            <u/>
            <sz val="9"/>
            <color indexed="81"/>
            <rFont val="Segoe UI"/>
            <family val="2"/>
          </rPr>
          <t>Höhe des regelmäßigen Entgeltes</t>
        </r>
        <r>
          <rPr>
            <sz val="9"/>
            <color indexed="81"/>
            <rFont val="Segoe UI"/>
            <family val="2"/>
          </rPr>
          <t xml:space="preserve">. </t>
        </r>
      </text>
    </comment>
    <comment ref="B60" authorId="0" shapeId="0">
      <text>
        <r>
          <rPr>
            <b/>
            <sz val="9"/>
            <color indexed="81"/>
            <rFont val="Segoe UI"/>
            <family val="2"/>
          </rPr>
          <t>Autor:</t>
        </r>
        <r>
          <rPr>
            <sz val="9"/>
            <color indexed="81"/>
            <rFont val="Segoe UI"/>
            <family val="2"/>
          </rPr>
          <t xml:space="preserve">
Quelle:
TVöD § 20 (Bund) und Niederschriftserklärung Nr. 18</t>
        </r>
      </text>
    </comment>
  </commentList>
</comments>
</file>

<file path=xl/comments8.xml><?xml version="1.0" encoding="utf-8"?>
<comments xmlns="http://schemas.openxmlformats.org/spreadsheetml/2006/main">
  <authors>
    <author>Autor</author>
  </authors>
  <commentList>
    <comment ref="B25" authorId="0" shapeId="0">
      <text>
        <r>
          <rPr>
            <b/>
            <sz val="9"/>
            <color indexed="81"/>
            <rFont val="Segoe UI"/>
            <family val="2"/>
          </rPr>
          <t>Autor:</t>
        </r>
        <r>
          <rPr>
            <sz val="9"/>
            <color indexed="81"/>
            <rFont val="Segoe UI"/>
            <family val="2"/>
          </rPr>
          <t xml:space="preserve">
Quelle:
 § 25 TVöD Anspruch auf Betriebliche Altersversorung
ATV §2 Abs 1 Versicherungspflicht
ATV §2 Abs 2 Befreieung für Wisschaftliche Tätigkeiten
ATV §15 Abs 2 Zusatzversorgungspflichtiges Entgelt ist steuerpflichter Arbeitslohn
VBL größte Zusatzversorungskasse. Siehe Anlage 13 für VBL Klassik und VBL Extra
VBL Klassik (Normalfall)
--------------------------
Umlagesatz AG: 1,06%
Beitragssatz AG: 2,00%
Gesamt: 3,06%
VBL Extra (Ausnahme)
------------------------
* nur für Wissenschaftler, die befristet eingestellt werden
* wenn bisher noch nicht in der VBL oder einer
anderen Zusatzversorgungseinrichtung des öffentlichen
Dienstes in Deutschland pflichtversichert gewesen und
* wenn innerhalb von zwei Monaten nach Beginn der Tätigkeit beim Arbeitgeber beantragen
* dann
Beitragssatz AG: 2,00%
Gesamt: 2,00%</t>
        </r>
      </text>
    </comment>
    <comment ref="B30" authorId="0" shapeId="0">
      <text>
        <r>
          <rPr>
            <b/>
            <sz val="9"/>
            <color indexed="81"/>
            <rFont val="Segoe UI"/>
            <family val="2"/>
          </rPr>
          <t>Autor:</t>
        </r>
        <r>
          <rPr>
            <sz val="9"/>
            <color indexed="81"/>
            <rFont val="Segoe UI"/>
            <family val="2"/>
          </rPr>
          <t xml:space="preserve">
Quelle:
TVöD Anlage A (Bund) und TVÜ-Bund § 19</t>
        </r>
      </text>
    </comment>
    <comment ref="B32" authorId="0" shapeId="0">
      <text>
        <r>
          <rPr>
            <b/>
            <sz val="9"/>
            <color indexed="81"/>
            <rFont val="Segoe UI"/>
            <family val="2"/>
          </rPr>
          <t>Autor:</t>
        </r>
        <r>
          <rPr>
            <sz val="9"/>
            <color indexed="81"/>
            <rFont val="Segoe UI"/>
            <family val="2"/>
          </rPr>
          <t xml:space="preserve">
§ 19 TVÜ-Bund</t>
        </r>
      </text>
    </comment>
    <comment ref="B48" authorId="0" shapeId="0">
      <text>
        <r>
          <rPr>
            <b/>
            <sz val="9"/>
            <color indexed="81"/>
            <rFont val="Segoe UI"/>
            <family val="2"/>
          </rPr>
          <t>Autor:</t>
        </r>
        <r>
          <rPr>
            <sz val="9"/>
            <color indexed="81"/>
            <rFont val="Segoe UI"/>
            <family val="2"/>
          </rPr>
          <t xml:space="preserve">
§ 19 TVÜ-Bund</t>
        </r>
      </text>
    </comment>
    <comment ref="B53" authorId="0" shapeId="0">
      <text>
        <r>
          <rPr>
            <b/>
            <sz val="9"/>
            <color indexed="81"/>
            <rFont val="Segoe UI"/>
            <family val="2"/>
          </rPr>
          <t>Autor:</t>
        </r>
        <r>
          <rPr>
            <sz val="9"/>
            <color indexed="81"/>
            <rFont val="Segoe UI"/>
            <family val="2"/>
          </rPr>
          <t xml:space="preserve">
Quelle: 
ESF Plus 2021 – 2027 Förderfähige Ausgaben und Kosten (FFAK)
S. 43 (Anlage 9)
Nach dem Modell der ESF-SV-VKO ist der Arbeitgeberanteil zur Sozialversicherung abhängig von der </t>
        </r>
        <r>
          <rPr>
            <u/>
            <sz val="9"/>
            <color indexed="81"/>
            <rFont val="Segoe UI"/>
            <family val="2"/>
          </rPr>
          <t>Höhe des regelmäßigen Entgeltes</t>
        </r>
        <r>
          <rPr>
            <sz val="9"/>
            <color indexed="81"/>
            <rFont val="Segoe UI"/>
            <family val="2"/>
          </rPr>
          <t xml:space="preserve">. </t>
        </r>
      </text>
    </comment>
    <comment ref="B61" authorId="0" shapeId="0">
      <text>
        <r>
          <rPr>
            <b/>
            <sz val="9"/>
            <color indexed="81"/>
            <rFont val="Segoe UI"/>
            <family val="2"/>
          </rPr>
          <t>Autor:</t>
        </r>
        <r>
          <rPr>
            <sz val="9"/>
            <color indexed="81"/>
            <rFont val="Segoe UI"/>
            <family val="2"/>
          </rPr>
          <t xml:space="preserve">
Quelle:
TVöD § 20 (Bund) und Niederschriftserklärung Nr. 18</t>
        </r>
      </text>
    </comment>
  </commentList>
</comments>
</file>

<file path=xl/sharedStrings.xml><?xml version="1.0" encoding="utf-8"?>
<sst xmlns="http://schemas.openxmlformats.org/spreadsheetml/2006/main" count="743" uniqueCount="56">
  <si>
    <t>Anteil</t>
  </si>
  <si>
    <t>AN-Brutto bis €</t>
  </si>
  <si>
    <t>sonst</t>
  </si>
  <si>
    <t>Entgeltgruppe</t>
  </si>
  <si>
    <t>Stufe 1</t>
  </si>
  <si>
    <t>Stufe 2</t>
  </si>
  <si>
    <t xml:space="preserve">Stufe 3 </t>
  </si>
  <si>
    <t>Stufe 4</t>
  </si>
  <si>
    <t>Stufe 4a</t>
  </si>
  <si>
    <t>Stufe 4b</t>
  </si>
  <si>
    <t>Stufe 5</t>
  </si>
  <si>
    <t>Stufe 6</t>
  </si>
  <si>
    <t>9b</t>
  </si>
  <si>
    <t>9a</t>
  </si>
  <si>
    <t>Satz</t>
  </si>
  <si>
    <t>Jahressonderzahlung (JSZ)</t>
  </si>
  <si>
    <t>VKO in €/Monat</t>
  </si>
  <si>
    <t>Sozialversicherung (AG-SV)</t>
  </si>
  <si>
    <t>Berechnete VKO</t>
  </si>
  <si>
    <t>Vertraglich regelte Arbeitszeit
(Vollzeit / Teilzeit)</t>
  </si>
  <si>
    <t>Arbeitgeber-Anteil</t>
  </si>
  <si>
    <t>Entgelt in €/Monat</t>
  </si>
  <si>
    <t>15Ü</t>
  </si>
  <si>
    <t>9c</t>
  </si>
  <si>
    <t>2Ü</t>
  </si>
  <si>
    <t>Betriebliche Altersversorgung (VBL)</t>
  </si>
  <si>
    <t>Geschützter Bereich. Hier bitte nicht editieren.</t>
  </si>
  <si>
    <t>Für Antragstellung oder Auszahlung editierbar:</t>
  </si>
  <si>
    <t>Datengrundlage für TVöD Bund</t>
  </si>
  <si>
    <t>AG-SV Satz</t>
  </si>
  <si>
    <t>Versionsvermerk</t>
  </si>
  <si>
    <t>ab 10. Juli 2023 gelten neue Pauschalsätze für die Sozialversicherung (AG-SV). Die Tabelle (ab Zeile 38) wurde angepasst.</t>
  </si>
  <si>
    <t>Korrektur der Berechnungsformel in Tabelle "VKO in €/Monat" (grün unterlegt), für den Fall, dass für AG-SV ein Betrag (statt eines Prozentsatzes) angewendet wird. Zum Beispiel bei Entgeltgruppe 15 Stufe 6 beträgt AG-SV 1.187,75 €/Monat.</t>
  </si>
  <si>
    <t>Korrektur der Berechnungsformel in Tabelle "VKO in €/Monat" (grün unterlegt), für den Fall, dass für AG-SV ein Betrag (statt eines Prozentsatzes) angewendet wird. Zum Beispiel bei Entgeltgruppe 15Ü Stufe 5 beträgt AG-SV 1.262,65 €/Monat.</t>
  </si>
  <si>
    <t>Umbennenung der Tabelle "Gehalt anteilig in €/Monat" in "Gehalt gemäß vertraglich geregelter Arbeitszeit in €/Monat"</t>
  </si>
  <si>
    <t>Gehalt gemäß vertraglich geregelter Arbeitszeit in €/Monat</t>
  </si>
  <si>
    <t>Monatliche Sonderzahlungen (Inflationsausgleich) von Juli 2023 bis Februar 2024 i.H.v. 220 € pro Monat</t>
  </si>
  <si>
    <t>monatlich in €</t>
  </si>
  <si>
    <t>Auszahlung einmalig im Juni 2023 in €</t>
  </si>
  <si>
    <t xml:space="preserve">Inflationsausgleich  </t>
  </si>
  <si>
    <t>Inflationsausgleich in €</t>
  </si>
  <si>
    <t>Von Juli 2023 bis Februar 2024 Monatliche Sonderzahlungen (Inflationsausgleich). In VKO-Tabelle (grün) zum mönatlichen VKO-Betrag addiert.</t>
  </si>
  <si>
    <t xml:space="preserve">Einmalige Zahlung Inflationsausgleich im Juni 2023 ergänzt. </t>
  </si>
  <si>
    <t>Zusätzliche Auszahlung im Juni 2023, wenn das Arbeitsverhältnis am 1. Mai 2023 bestand und an mindestens einem Tag zwischen dem 1. Januar 2023 und dem 31. Mai 2023 Anspruch auf Entgelt bestanden hat.</t>
  </si>
  <si>
    <t>Erläuterung: Der Inflationsausgleich ist in der VKO-Tabelle noch nicht enthalten und muss einmalig addiert werden, wenn die Bedingungen für die Auszahlung des Inflationsausgleichs erfüllt sind.</t>
  </si>
  <si>
    <t>Korrektur: Inflationsausgleich mit Anteil (Vollzeit/ Teilzei) multipliziert.</t>
  </si>
  <si>
    <t xml:space="preserve">Erläuterung: VKO enthält monatliche Sonderzahlung (Inflationsausgleich) i.H.v. </t>
  </si>
  <si>
    <t>€.</t>
  </si>
  <si>
    <t xml:space="preserve">ab 1. März 2024 gelten neue Tarife gemäß Änderungstarifvertrag Nr. 21 vom 22. April 2023.   </t>
  </si>
  <si>
    <t>ab 1. Juli 2024 gelten neue Pauschalsätze für die Sozialversicherung (AG-SV). Die Tabelle (ab Zeile 44) wurde angepasst.</t>
  </si>
  <si>
    <t>Korrektur: Ergänzung Projektanteil als Eingabefeld und in der Berechnung der Monats-VKO.</t>
  </si>
  <si>
    <t>Projektanteil 
(Anteil der Projekttätigkeit an der vertraglich geregelten Arbeitszeit)</t>
  </si>
  <si>
    <t xml:space="preserve">ab 1. April 2025 gelten neue Tarife gemäß Änderungstarifvertrag Nr. 22 vom 6. April 2025.   </t>
  </si>
  <si>
    <t>ab Januar 2026 gelten neue Sätze für die Jahressonderzahlung gemäß Änderungstarifvertrag Nr. 22 vom 6. April 2025</t>
  </si>
  <si>
    <t xml:space="preserve">ab 1. Mai 2026 gelten neue Tarife gemäß Änderungstarifvertrag Nr. 22 vom 6. April 2025.   </t>
  </si>
  <si>
    <t>ab 1. Juli 2025 gelten neue Pauschalsätze für die Sozialversicherung (AG-SV). Die Tabelle (ab Zeile 50) wurde angepasst.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</si>
</sst>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0.00\ &quot;€&quot;;[Red]\-#,##0.00\ &quot;€&quot;"/>
    <numFmt numFmtId="164" formatCode="#,##0.0000"/>
  </numFmts>
  <fonts count="13" x14ac:knownFonts="1">
    <font>
      <sz val="11"/>
      <color theme="1"/>
      <name val="Calibri"/>
      <family val="2"/>
      <scheme val="minor"/>
    </font>
    <font>
      <sz val="10"/>
      <name val="Arial"/>
      <family val="2"/>
    </font>
    <font>
      <sz val="9"/>
      <color indexed="81"/>
      <name val="Segoe UI"/>
      <family val="2"/>
    </font>
    <font>
      <b/>
      <sz val="9"/>
      <color indexed="81"/>
      <name val="Segoe UI"/>
      <family val="2"/>
    </font>
    <font>
      <sz val="9"/>
      <color theme="1"/>
      <name val="Calibri"/>
      <family val="2"/>
      <scheme val="minor"/>
    </font>
    <font>
      <b/>
      <sz val="9"/>
      <color theme="1"/>
      <name val="Calibri"/>
      <family val="2"/>
      <scheme val="minor"/>
    </font>
    <font>
      <i/>
      <sz val="9"/>
      <color theme="1"/>
      <name val="Calibri"/>
      <family val="2"/>
      <scheme val="minor"/>
    </font>
    <font>
      <sz val="9"/>
      <color theme="1"/>
      <name val="Calibri"/>
      <family val="2"/>
    </font>
    <font>
      <u/>
      <sz val="9"/>
      <color indexed="81"/>
      <name val="Segoe UI"/>
      <family val="2"/>
    </font>
    <font>
      <sz val="9"/>
      <color rgb="FFFF0000"/>
      <name val="Calibri"/>
      <family val="2"/>
      <scheme val="minor"/>
    </font>
    <font>
      <b/>
      <sz val="9"/>
      <color rgb="FFFF0000"/>
      <name val="Calibri"/>
      <family val="2"/>
      <scheme val="minor"/>
    </font>
    <font>
      <i/>
      <sz val="9"/>
      <name val="Calibri"/>
      <family val="2"/>
      <scheme val="minor"/>
    </font>
    <font>
      <i/>
      <sz val="9"/>
      <color rgb="FFFF0000"/>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7"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0" fontId="1" fillId="0" borderId="0"/>
  </cellStyleXfs>
  <cellXfs count="86">
    <xf numFmtId="0" fontId="0" fillId="0" borderId="0" xfId="0"/>
    <xf numFmtId="0" fontId="4" fillId="0" borderId="0" xfId="0" applyFont="1"/>
    <xf numFmtId="0" fontId="5" fillId="5" borderId="1" xfId="0" applyFont="1" applyFill="1" applyBorder="1"/>
    <xf numFmtId="0" fontId="5" fillId="5" borderId="1" xfId="0" applyFont="1" applyFill="1" applyBorder="1" applyAlignment="1">
      <alignment horizontal="right"/>
    </xf>
    <xf numFmtId="0" fontId="4" fillId="0" borderId="1" xfId="0" applyFont="1" applyFill="1" applyBorder="1"/>
    <xf numFmtId="9" fontId="4" fillId="0" borderId="1" xfId="0" applyNumberFormat="1" applyFont="1" applyFill="1" applyBorder="1"/>
    <xf numFmtId="4" fontId="4" fillId="0" borderId="1" xfId="0" applyNumberFormat="1" applyFont="1" applyBorder="1"/>
    <xf numFmtId="10" fontId="4" fillId="0" borderId="1" xfId="0" applyNumberFormat="1" applyFont="1" applyBorder="1"/>
    <xf numFmtId="0" fontId="4" fillId="0" borderId="1" xfId="0" applyFont="1" applyBorder="1" applyAlignment="1">
      <alignment horizontal="right"/>
    </xf>
    <xf numFmtId="8" fontId="4" fillId="0" borderId="1" xfId="0" applyNumberFormat="1" applyFont="1" applyBorder="1"/>
    <xf numFmtId="0" fontId="4" fillId="2" borderId="0" xfId="0" applyFont="1" applyFill="1" applyBorder="1"/>
    <xf numFmtId="0" fontId="4" fillId="0" borderId="1" xfId="0" applyFont="1" applyBorder="1" applyAlignment="1">
      <alignment horizontal="left" vertical="top"/>
    </xf>
    <xf numFmtId="0" fontId="4" fillId="0" borderId="1" xfId="0" applyFont="1" applyBorder="1"/>
    <xf numFmtId="0" fontId="4" fillId="0" borderId="3" xfId="0" applyFont="1" applyBorder="1"/>
    <xf numFmtId="0" fontId="4" fillId="0" borderId="4" xfId="0" applyFont="1" applyBorder="1"/>
    <xf numFmtId="4" fontId="4" fillId="0" borderId="5" xfId="0" applyNumberFormat="1" applyFont="1" applyBorder="1"/>
    <xf numFmtId="4" fontId="4" fillId="0" borderId="0" xfId="0" applyNumberFormat="1" applyFont="1" applyBorder="1"/>
    <xf numFmtId="4" fontId="4" fillId="0" borderId="6" xfId="0" applyNumberFormat="1" applyFont="1" applyFill="1" applyBorder="1"/>
    <xf numFmtId="164" fontId="4" fillId="0" borderId="6" xfId="0" applyNumberFormat="1" applyFont="1" applyFill="1" applyBorder="1"/>
    <xf numFmtId="4" fontId="4" fillId="0" borderId="5" xfId="0" applyNumberFormat="1" applyFont="1" applyFill="1" applyBorder="1"/>
    <xf numFmtId="4" fontId="4" fillId="0" borderId="0" xfId="0" applyNumberFormat="1" applyFont="1" applyFill="1" applyBorder="1"/>
    <xf numFmtId="0" fontId="4" fillId="0" borderId="0" xfId="0" applyFont="1" applyFill="1"/>
    <xf numFmtId="4" fontId="4" fillId="0" borderId="7" xfId="0" applyNumberFormat="1" applyFont="1" applyBorder="1"/>
    <xf numFmtId="0" fontId="4" fillId="0" borderId="8" xfId="0" applyFont="1" applyBorder="1" applyAlignment="1">
      <alignment horizontal="left" vertical="top"/>
    </xf>
    <xf numFmtId="4" fontId="4" fillId="0" borderId="8" xfId="0" applyNumberFormat="1" applyFont="1" applyBorder="1"/>
    <xf numFmtId="4" fontId="4" fillId="0" borderId="9" xfId="0" applyNumberFormat="1" applyFont="1" applyBorder="1"/>
    <xf numFmtId="4" fontId="4" fillId="0" borderId="8" xfId="0" applyNumberFormat="1" applyFont="1" applyFill="1" applyBorder="1"/>
    <xf numFmtId="164" fontId="4" fillId="0" borderId="1" xfId="0" applyNumberFormat="1" applyFont="1" applyFill="1" applyBorder="1"/>
    <xf numFmtId="4" fontId="4" fillId="0" borderId="1" xfId="0" applyNumberFormat="1" applyFont="1" applyFill="1" applyBorder="1"/>
    <xf numFmtId="10" fontId="4" fillId="4" borderId="8" xfId="0" applyNumberFormat="1" applyFont="1" applyFill="1" applyBorder="1"/>
    <xf numFmtId="10" fontId="4" fillId="0" borderId="1" xfId="0" applyNumberFormat="1" applyFont="1" applyFill="1" applyBorder="1"/>
    <xf numFmtId="0" fontId="5" fillId="6" borderId="0" xfId="0" applyFont="1" applyFill="1"/>
    <xf numFmtId="0" fontId="4" fillId="6" borderId="0" xfId="0" applyFont="1" applyFill="1"/>
    <xf numFmtId="0" fontId="4" fillId="0" borderId="0" xfId="0" applyFont="1" applyBorder="1"/>
    <xf numFmtId="0" fontId="4" fillId="0" borderId="0" xfId="0" applyFont="1" applyFill="1" applyBorder="1"/>
    <xf numFmtId="0" fontId="5" fillId="8" borderId="1" xfId="0" applyFont="1" applyFill="1" applyBorder="1" applyAlignment="1">
      <alignment wrapText="1"/>
    </xf>
    <xf numFmtId="0" fontId="5" fillId="8" borderId="1" xfId="0" applyFont="1" applyFill="1" applyBorder="1" applyAlignment="1">
      <alignment horizontal="right"/>
    </xf>
    <xf numFmtId="0" fontId="4" fillId="6" borderId="0" xfId="0" applyFont="1" applyFill="1" applyBorder="1"/>
    <xf numFmtId="0" fontId="4" fillId="0" borderId="8" xfId="0" applyFont="1" applyBorder="1"/>
    <xf numFmtId="0" fontId="4" fillId="0" borderId="9" xfId="0" applyFont="1" applyBorder="1"/>
    <xf numFmtId="0" fontId="4" fillId="0" borderId="10" xfId="0" applyFont="1" applyBorder="1"/>
    <xf numFmtId="0" fontId="5" fillId="2" borderId="0" xfId="0" applyFont="1" applyFill="1" applyBorder="1"/>
    <xf numFmtId="4" fontId="4" fillId="0" borderId="7" xfId="0" applyNumberFormat="1" applyFont="1" applyFill="1" applyBorder="1"/>
    <xf numFmtId="4" fontId="4" fillId="0" borderId="11" xfId="0" applyNumberFormat="1" applyFont="1" applyBorder="1"/>
    <xf numFmtId="0" fontId="7" fillId="0" borderId="6" xfId="0" applyNumberFormat="1" applyFont="1" applyFill="1" applyBorder="1" applyAlignment="1">
      <alignment horizontal="left"/>
    </xf>
    <xf numFmtId="0" fontId="7" fillId="0" borderId="5" xfId="0" applyNumberFormat="1" applyFont="1" applyFill="1" applyBorder="1" applyAlignment="1">
      <alignment horizontal="left"/>
    </xf>
    <xf numFmtId="0" fontId="7" fillId="0" borderId="8" xfId="0" applyNumberFormat="1" applyFont="1" applyFill="1" applyBorder="1" applyAlignment="1">
      <alignment horizontal="left"/>
    </xf>
    <xf numFmtId="0" fontId="7" fillId="4" borderId="5" xfId="0" applyNumberFormat="1" applyFont="1" applyFill="1" applyBorder="1" applyAlignment="1">
      <alignment horizontal="left"/>
    </xf>
    <xf numFmtId="164" fontId="4" fillId="0" borderId="0" xfId="0" applyNumberFormat="1" applyFont="1" applyFill="1" applyBorder="1"/>
    <xf numFmtId="0" fontId="4" fillId="0" borderId="0" xfId="0" applyFont="1" applyFill="1" applyBorder="1" applyAlignment="1"/>
    <xf numFmtId="4" fontId="4" fillId="2" borderId="0" xfId="0" applyNumberFormat="1" applyFont="1" applyFill="1" applyBorder="1"/>
    <xf numFmtId="0" fontId="7" fillId="0" borderId="0" xfId="0" applyNumberFormat="1" applyFont="1" applyFill="1" applyBorder="1" applyAlignment="1">
      <alignment horizontal="left"/>
    </xf>
    <xf numFmtId="0" fontId="7" fillId="2" borderId="0" xfId="0" applyNumberFormat="1" applyFont="1" applyFill="1" applyBorder="1" applyAlignment="1">
      <alignment horizontal="left"/>
    </xf>
    <xf numFmtId="0" fontId="6" fillId="0" borderId="0" xfId="0" applyFont="1"/>
    <xf numFmtId="0" fontId="6" fillId="0" borderId="0" xfId="0" applyFont="1" applyAlignment="1">
      <alignment wrapText="1"/>
    </xf>
    <xf numFmtId="14" fontId="6" fillId="0" borderId="0" xfId="0" applyNumberFormat="1" applyFont="1"/>
    <xf numFmtId="0" fontId="6" fillId="0" borderId="0" xfId="0" applyFont="1" applyAlignment="1"/>
    <xf numFmtId="0" fontId="4" fillId="0" borderId="1" xfId="0" applyFont="1" applyFill="1" applyBorder="1" applyAlignment="1">
      <alignment wrapText="1"/>
    </xf>
    <xf numFmtId="10" fontId="5" fillId="8" borderId="1" xfId="0" applyNumberFormat="1" applyFont="1" applyFill="1" applyBorder="1" applyAlignment="1">
      <alignment horizontal="right"/>
    </xf>
    <xf numFmtId="10" fontId="4" fillId="2" borderId="0" xfId="0" applyNumberFormat="1" applyFont="1" applyFill="1" applyBorder="1"/>
    <xf numFmtId="2" fontId="4" fillId="0" borderId="1" xfId="0" applyNumberFormat="1" applyFont="1" applyFill="1" applyBorder="1"/>
    <xf numFmtId="0" fontId="9" fillId="6" borderId="0" xfId="0" applyFont="1" applyFill="1"/>
    <xf numFmtId="0" fontId="10" fillId="6" borderId="0" xfId="0" applyFont="1" applyFill="1" applyBorder="1" applyAlignment="1">
      <alignment vertical="top" wrapText="1"/>
    </xf>
    <xf numFmtId="2" fontId="10" fillId="0" borderId="1" xfId="0" applyNumberFormat="1" applyFont="1" applyFill="1" applyBorder="1" applyAlignment="1">
      <alignment vertical="top" wrapText="1"/>
    </xf>
    <xf numFmtId="9" fontId="4" fillId="2" borderId="0" xfId="0" applyNumberFormat="1" applyFont="1" applyFill="1" applyBorder="1"/>
    <xf numFmtId="0" fontId="5" fillId="8" borderId="1" xfId="0" applyFont="1" applyFill="1" applyBorder="1" applyAlignment="1">
      <alignment vertical="top" wrapText="1"/>
    </xf>
    <xf numFmtId="0" fontId="11" fillId="0" borderId="0" xfId="0" applyFont="1"/>
    <xf numFmtId="0" fontId="9" fillId="0" borderId="0" xfId="0" applyFont="1"/>
    <xf numFmtId="0" fontId="12" fillId="0" borderId="0" xfId="0" applyFont="1"/>
    <xf numFmtId="0" fontId="5" fillId="7" borderId="2" xfId="0" applyFont="1" applyFill="1" applyBorder="1" applyAlignment="1">
      <alignment horizontal="left"/>
    </xf>
    <xf numFmtId="0" fontId="5" fillId="7" borderId="3" xfId="0" applyFont="1" applyFill="1" applyBorder="1" applyAlignment="1">
      <alignment horizontal="left"/>
    </xf>
    <xf numFmtId="0" fontId="5" fillId="7" borderId="4" xfId="0" applyFont="1" applyFill="1" applyBorder="1" applyAlignment="1">
      <alignment horizontal="left"/>
    </xf>
    <xf numFmtId="0" fontId="5" fillId="5" borderId="2" xfId="0" applyFont="1" applyFill="1" applyBorder="1" applyAlignment="1">
      <alignment horizontal="left"/>
    </xf>
    <xf numFmtId="0" fontId="5" fillId="5" borderId="4" xfId="0" applyFont="1" applyFill="1" applyBorder="1" applyAlignment="1">
      <alignment horizontal="left"/>
    </xf>
    <xf numFmtId="0" fontId="5" fillId="5" borderId="3" xfId="0" applyFont="1" applyFill="1" applyBorder="1" applyAlignment="1">
      <alignment horizontal="left"/>
    </xf>
    <xf numFmtId="0" fontId="6" fillId="2" borderId="0" xfId="0" applyFont="1" applyFill="1" applyBorder="1" applyAlignment="1">
      <alignment horizontal="left" vertical="top" wrapText="1"/>
    </xf>
    <xf numFmtId="0" fontId="4" fillId="3" borderId="2" xfId="0" applyFont="1" applyFill="1" applyBorder="1" applyAlignment="1">
      <alignment horizontal="left"/>
    </xf>
    <xf numFmtId="0" fontId="4" fillId="3" borderId="3" xfId="0" applyFont="1" applyFill="1" applyBorder="1" applyAlignment="1">
      <alignment horizontal="left"/>
    </xf>
    <xf numFmtId="0" fontId="4" fillId="3" borderId="4" xfId="0" applyFont="1" applyFill="1" applyBorder="1" applyAlignment="1">
      <alignment horizontal="left"/>
    </xf>
    <xf numFmtId="0" fontId="10" fillId="0" borderId="1" xfId="0" applyFont="1" applyFill="1" applyBorder="1" applyAlignment="1">
      <alignment horizontal="left" vertical="top" wrapText="1"/>
    </xf>
    <xf numFmtId="4" fontId="5" fillId="0" borderId="2" xfId="0" applyNumberFormat="1" applyFont="1" applyFill="1" applyBorder="1" applyAlignment="1">
      <alignment horizontal="right" vertical="top"/>
    </xf>
    <xf numFmtId="4" fontId="5" fillId="0" borderId="4" xfId="0" applyNumberFormat="1" applyFont="1" applyFill="1" applyBorder="1" applyAlignment="1">
      <alignment horizontal="right" vertical="top"/>
    </xf>
    <xf numFmtId="0" fontId="5" fillId="7" borderId="2" xfId="0" applyFont="1" applyFill="1" applyBorder="1" applyAlignment="1">
      <alignment horizontal="left" vertical="top"/>
    </xf>
    <xf numFmtId="0" fontId="5" fillId="7" borderId="3" xfId="0" applyFont="1" applyFill="1" applyBorder="1" applyAlignment="1">
      <alignment horizontal="left" vertical="top"/>
    </xf>
    <xf numFmtId="0" fontId="5" fillId="7" borderId="4" xfId="0" applyFont="1" applyFill="1" applyBorder="1" applyAlignment="1">
      <alignment horizontal="left" vertical="top"/>
    </xf>
    <xf numFmtId="0" fontId="10" fillId="6" borderId="0" xfId="0" applyFont="1" applyFill="1" applyBorder="1" applyAlignment="1">
      <alignment horizontal="left" vertical="top" wrapText="1"/>
    </xf>
  </cellXfs>
  <cellStyles count="2">
    <cellStyle name="Standard" xfId="0" builtinId="0"/>
    <cellStyle name="Standard 2 2" xfId="1"/>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76"/>
  <sheetViews>
    <sheetView topLeftCell="B1" zoomScaleNormal="100" workbookViewId="0">
      <selection activeCell="L8" sqref="L8"/>
    </sheetView>
  </sheetViews>
  <sheetFormatPr baseColWidth="10" defaultColWidth="9.140625" defaultRowHeight="12" x14ac:dyDescent="0.2"/>
  <cols>
    <col min="1" max="1" width="2" style="1" customWidth="1"/>
    <col min="2" max="2" width="18.28515625" style="1" customWidth="1"/>
    <col min="3" max="3" width="9.28515625" style="1" customWidth="1"/>
    <col min="4" max="6" width="7" style="1" bestFit="1" customWidth="1"/>
    <col min="7" max="8" width="7.28515625" style="1" bestFit="1" customWidth="1"/>
    <col min="9" max="10" width="1.85546875" style="1" customWidth="1"/>
    <col min="11" max="11" width="11.85546875" style="1" customWidth="1"/>
    <col min="12" max="12" width="7" style="1" customWidth="1"/>
    <col min="13" max="17" width="7.85546875" style="1" customWidth="1"/>
    <col min="18" max="18" width="1.7109375" style="1" customWidth="1"/>
    <col min="19" max="19" width="11.85546875" style="1" customWidth="1"/>
    <col min="20" max="25" width="8.7109375" style="1" customWidth="1"/>
    <col min="26" max="26" width="1.85546875" style="1" customWidth="1"/>
    <col min="27" max="27" width="2.5703125" style="1" customWidth="1"/>
    <col min="28" max="28" width="12.5703125" style="1" bestFit="1" customWidth="1"/>
    <col min="29" max="34" width="7" style="1" bestFit="1" customWidth="1"/>
    <col min="35" max="35" width="3" style="1" customWidth="1"/>
    <col min="36" max="16384" width="9.140625" style="1"/>
  </cols>
  <sheetData>
    <row r="1" spans="1:37" x14ac:dyDescent="0.2">
      <c r="B1" s="54" t="s">
        <v>30</v>
      </c>
      <c r="C1" s="55">
        <v>45117</v>
      </c>
      <c r="D1" s="56" t="s">
        <v>32</v>
      </c>
    </row>
    <row r="2" spans="1:37" x14ac:dyDescent="0.2">
      <c r="C2" s="55">
        <v>45117</v>
      </c>
      <c r="D2" s="53" t="s">
        <v>34</v>
      </c>
    </row>
    <row r="3" spans="1:37" x14ac:dyDescent="0.2">
      <c r="C3" s="55">
        <v>45146</v>
      </c>
      <c r="D3" s="53" t="s">
        <v>42</v>
      </c>
    </row>
    <row r="4" spans="1:37" x14ac:dyDescent="0.2">
      <c r="C4" s="55">
        <v>45288</v>
      </c>
      <c r="D4" s="53" t="s">
        <v>45</v>
      </c>
    </row>
    <row r="5" spans="1:37" x14ac:dyDescent="0.2">
      <c r="C5" s="55">
        <v>45825</v>
      </c>
      <c r="D5" s="53" t="s">
        <v>50</v>
      </c>
    </row>
    <row r="7" spans="1:37" x14ac:dyDescent="0.2">
      <c r="A7" s="10"/>
      <c r="B7" s="10"/>
      <c r="C7" s="10"/>
      <c r="D7" s="10"/>
      <c r="E7" s="10"/>
      <c r="F7" s="10"/>
      <c r="G7" s="10"/>
      <c r="H7" s="10"/>
      <c r="I7" s="10"/>
      <c r="AA7" s="32"/>
      <c r="AB7" s="32"/>
      <c r="AC7" s="32"/>
      <c r="AD7" s="32"/>
      <c r="AE7" s="32"/>
      <c r="AF7" s="32"/>
      <c r="AG7" s="32"/>
      <c r="AH7" s="32"/>
      <c r="AI7" s="32"/>
    </row>
    <row r="8" spans="1:37" x14ac:dyDescent="0.2">
      <c r="A8" s="10"/>
      <c r="B8" s="41" t="s">
        <v>28</v>
      </c>
      <c r="C8" s="41"/>
      <c r="D8" s="10"/>
      <c r="E8" s="10"/>
      <c r="F8" s="10"/>
      <c r="G8" s="10"/>
      <c r="H8" s="10"/>
      <c r="I8" s="10"/>
      <c r="AA8" s="32"/>
      <c r="AB8" s="31" t="s">
        <v>18</v>
      </c>
      <c r="AC8" s="32"/>
      <c r="AD8" s="32"/>
      <c r="AE8" s="32"/>
      <c r="AF8" s="32"/>
      <c r="AG8" s="32"/>
      <c r="AH8" s="32"/>
      <c r="AI8" s="32"/>
    </row>
    <row r="9" spans="1:37" x14ac:dyDescent="0.2">
      <c r="A9" s="10"/>
      <c r="B9" s="41"/>
      <c r="C9" s="41"/>
      <c r="D9" s="10"/>
      <c r="E9" s="10"/>
      <c r="F9" s="10"/>
      <c r="G9" s="10"/>
      <c r="H9" s="10"/>
      <c r="I9" s="10"/>
      <c r="AA9" s="32"/>
      <c r="AB9" s="31"/>
      <c r="AC9" s="32"/>
      <c r="AD9" s="32"/>
      <c r="AE9" s="32"/>
      <c r="AF9" s="32"/>
      <c r="AG9" s="32"/>
      <c r="AH9" s="32"/>
      <c r="AI9" s="32"/>
    </row>
    <row r="10" spans="1:37" ht="27" customHeight="1" x14ac:dyDescent="0.2">
      <c r="A10" s="10"/>
      <c r="B10" s="75" t="s">
        <v>27</v>
      </c>
      <c r="C10" s="75"/>
      <c r="D10" s="10"/>
      <c r="E10" s="10"/>
      <c r="F10" s="10"/>
      <c r="G10" s="10"/>
      <c r="H10" s="10"/>
      <c r="I10" s="10"/>
      <c r="AA10" s="32"/>
      <c r="AB10" s="31"/>
      <c r="AC10" s="32"/>
      <c r="AD10" s="32"/>
      <c r="AE10" s="32"/>
      <c r="AF10" s="32"/>
      <c r="AG10" s="32"/>
      <c r="AH10" s="32"/>
      <c r="AI10" s="32"/>
    </row>
    <row r="11" spans="1:37" x14ac:dyDescent="0.2">
      <c r="A11" s="10"/>
      <c r="B11" s="41"/>
      <c r="C11" s="41"/>
      <c r="D11" s="10"/>
      <c r="E11" s="10"/>
      <c r="F11" s="10"/>
      <c r="G11" s="10"/>
      <c r="H11" s="10"/>
      <c r="I11" s="10"/>
      <c r="AA11" s="32"/>
      <c r="AB11" s="32"/>
      <c r="AC11" s="32"/>
      <c r="AD11" s="32"/>
      <c r="AE11" s="32"/>
      <c r="AF11" s="32"/>
      <c r="AG11" s="32"/>
      <c r="AH11" s="32"/>
      <c r="AI11" s="32"/>
    </row>
    <row r="12" spans="1:37" ht="36" customHeight="1" x14ac:dyDescent="0.2">
      <c r="A12" s="10"/>
      <c r="B12" s="35" t="s">
        <v>19</v>
      </c>
      <c r="C12" s="36" t="s">
        <v>14</v>
      </c>
      <c r="D12" s="10"/>
      <c r="E12" s="10"/>
      <c r="F12" s="10"/>
      <c r="G12" s="10"/>
      <c r="H12" s="10"/>
      <c r="I12" s="10"/>
      <c r="AA12" s="32"/>
      <c r="AB12" s="32"/>
      <c r="AC12" s="32"/>
      <c r="AD12" s="32"/>
      <c r="AE12" s="32"/>
      <c r="AF12" s="32"/>
      <c r="AG12" s="32"/>
      <c r="AH12" s="32"/>
      <c r="AI12" s="32"/>
    </row>
    <row r="13" spans="1:37" x14ac:dyDescent="0.2">
      <c r="A13" s="10"/>
      <c r="B13" s="4" t="s">
        <v>0</v>
      </c>
      <c r="C13" s="5">
        <v>1</v>
      </c>
      <c r="D13" s="10"/>
      <c r="E13" s="10"/>
      <c r="F13" s="10"/>
      <c r="G13" s="10"/>
      <c r="H13" s="10"/>
      <c r="I13" s="10"/>
      <c r="AA13" s="32"/>
      <c r="AB13" s="32"/>
      <c r="AC13" s="32"/>
      <c r="AD13" s="32"/>
      <c r="AE13" s="32"/>
      <c r="AF13" s="32"/>
      <c r="AG13" s="32"/>
      <c r="AH13" s="32"/>
      <c r="AI13" s="32"/>
      <c r="AK13" s="33"/>
    </row>
    <row r="14" spans="1:37" x14ac:dyDescent="0.2">
      <c r="A14" s="10"/>
      <c r="B14" s="10"/>
      <c r="C14" s="64"/>
      <c r="D14" s="10"/>
      <c r="E14" s="10"/>
      <c r="F14" s="10"/>
      <c r="G14" s="10"/>
      <c r="H14" s="10"/>
      <c r="I14" s="10"/>
      <c r="AA14" s="32"/>
      <c r="AB14" s="32"/>
      <c r="AC14" s="32"/>
      <c r="AD14" s="32"/>
      <c r="AE14" s="32"/>
      <c r="AF14" s="32"/>
      <c r="AG14" s="32"/>
      <c r="AH14" s="32"/>
      <c r="AI14" s="32"/>
      <c r="AK14" s="33"/>
    </row>
    <row r="15" spans="1:37" ht="60" x14ac:dyDescent="0.2">
      <c r="A15" s="10"/>
      <c r="B15" s="65" t="s">
        <v>51</v>
      </c>
      <c r="C15" s="36" t="s">
        <v>14</v>
      </c>
      <c r="D15" s="10"/>
      <c r="E15" s="10"/>
      <c r="F15" s="10"/>
      <c r="G15" s="10"/>
      <c r="H15" s="10"/>
      <c r="I15" s="10"/>
      <c r="AA15" s="32"/>
      <c r="AB15" s="32"/>
      <c r="AC15" s="32"/>
      <c r="AD15" s="32"/>
      <c r="AE15" s="32"/>
      <c r="AF15" s="32"/>
      <c r="AG15" s="32"/>
      <c r="AH15" s="32"/>
      <c r="AI15" s="32"/>
      <c r="AK15" s="33"/>
    </row>
    <row r="16" spans="1:37" x14ac:dyDescent="0.2">
      <c r="A16" s="10"/>
      <c r="B16" s="4" t="s">
        <v>0</v>
      </c>
      <c r="C16" s="5">
        <v>1</v>
      </c>
      <c r="D16" s="10"/>
      <c r="E16" s="10"/>
      <c r="F16" s="10"/>
      <c r="G16" s="10"/>
      <c r="H16" s="10"/>
      <c r="I16" s="10"/>
      <c r="AA16" s="32"/>
      <c r="AB16" s="32"/>
      <c r="AC16" s="32"/>
      <c r="AD16" s="32"/>
      <c r="AE16" s="32"/>
      <c r="AF16" s="32"/>
      <c r="AG16" s="32"/>
      <c r="AH16" s="32"/>
      <c r="AI16" s="32"/>
      <c r="AK16" s="33"/>
    </row>
    <row r="17" spans="1:37" x14ac:dyDescent="0.2">
      <c r="A17" s="10"/>
      <c r="B17" s="10"/>
      <c r="C17" s="10"/>
      <c r="D17" s="10"/>
      <c r="E17" s="10"/>
      <c r="F17" s="10"/>
      <c r="G17" s="10"/>
      <c r="H17" s="10"/>
      <c r="I17" s="10"/>
      <c r="AA17" s="32"/>
      <c r="AB17" s="32"/>
      <c r="AC17" s="32"/>
      <c r="AD17" s="32"/>
      <c r="AE17" s="32"/>
      <c r="AF17" s="32"/>
      <c r="AG17" s="32"/>
      <c r="AH17" s="32"/>
      <c r="AI17" s="32"/>
    </row>
    <row r="18" spans="1:37" ht="24" x14ac:dyDescent="0.2">
      <c r="A18" s="10"/>
      <c r="B18" s="35" t="s">
        <v>25</v>
      </c>
      <c r="C18" s="36" t="s">
        <v>14</v>
      </c>
      <c r="D18" s="10"/>
      <c r="E18" s="10"/>
      <c r="F18" s="10"/>
      <c r="G18" s="10"/>
      <c r="H18" s="10"/>
      <c r="I18" s="10"/>
      <c r="AA18" s="32"/>
      <c r="AB18" s="32"/>
      <c r="AC18" s="32"/>
      <c r="AD18" s="32"/>
      <c r="AE18" s="32"/>
      <c r="AF18" s="32"/>
      <c r="AG18" s="32"/>
      <c r="AH18" s="32"/>
      <c r="AI18" s="32"/>
    </row>
    <row r="19" spans="1:37" ht="12" customHeight="1" x14ac:dyDescent="0.2">
      <c r="A19" s="10"/>
      <c r="B19" s="4" t="s">
        <v>20</v>
      </c>
      <c r="C19" s="30">
        <v>3.0599999999999999E-2</v>
      </c>
      <c r="D19" s="10"/>
      <c r="E19" s="10"/>
      <c r="F19" s="10"/>
      <c r="G19" s="10"/>
      <c r="H19" s="10"/>
      <c r="I19" s="10"/>
      <c r="AA19" s="32"/>
      <c r="AB19" s="85" t="s">
        <v>44</v>
      </c>
      <c r="AC19" s="85"/>
      <c r="AD19" s="85"/>
      <c r="AE19" s="85"/>
      <c r="AF19" s="85"/>
      <c r="AG19" s="85"/>
      <c r="AH19" s="85"/>
      <c r="AI19" s="32"/>
    </row>
    <row r="20" spans="1:37" x14ac:dyDescent="0.2">
      <c r="A20" s="10"/>
      <c r="B20" s="10"/>
      <c r="C20" s="59"/>
      <c r="D20" s="10"/>
      <c r="E20" s="10"/>
      <c r="F20" s="10"/>
      <c r="G20" s="10"/>
      <c r="H20" s="10"/>
      <c r="I20" s="10"/>
      <c r="AA20" s="32"/>
      <c r="AB20" s="85"/>
      <c r="AC20" s="85"/>
      <c r="AD20" s="85"/>
      <c r="AE20" s="85"/>
      <c r="AF20" s="85"/>
      <c r="AG20" s="85"/>
      <c r="AH20" s="85"/>
      <c r="AI20" s="32"/>
    </row>
    <row r="21" spans="1:37" x14ac:dyDescent="0.2">
      <c r="A21" s="10"/>
      <c r="B21" s="35" t="s">
        <v>39</v>
      </c>
      <c r="C21" s="58" t="s">
        <v>14</v>
      </c>
      <c r="D21" s="10"/>
      <c r="E21" s="10"/>
      <c r="F21" s="10"/>
      <c r="G21" s="10"/>
      <c r="H21" s="10"/>
      <c r="I21" s="10"/>
      <c r="AA21" s="32"/>
      <c r="AB21" s="85"/>
      <c r="AC21" s="85"/>
      <c r="AD21" s="85"/>
      <c r="AE21" s="85"/>
      <c r="AF21" s="85"/>
      <c r="AG21" s="85"/>
      <c r="AH21" s="85"/>
      <c r="AI21" s="32"/>
    </row>
    <row r="22" spans="1:37" ht="24" x14ac:dyDescent="0.2">
      <c r="A22" s="10"/>
      <c r="B22" s="57" t="s">
        <v>38</v>
      </c>
      <c r="C22" s="28">
        <f>1240*C13</f>
        <v>1240</v>
      </c>
      <c r="D22" s="10"/>
      <c r="E22" s="10"/>
      <c r="F22" s="10"/>
      <c r="G22" s="10"/>
      <c r="H22" s="10"/>
      <c r="I22" s="10"/>
      <c r="AA22" s="32"/>
      <c r="AB22" s="32"/>
      <c r="AC22" s="32"/>
      <c r="AD22" s="32"/>
      <c r="AE22" s="32"/>
      <c r="AF22" s="32"/>
      <c r="AG22" s="32"/>
      <c r="AH22" s="32"/>
      <c r="AI22" s="32"/>
    </row>
    <row r="23" spans="1:37" ht="15" customHeight="1" x14ac:dyDescent="0.2">
      <c r="A23" s="10"/>
      <c r="B23" s="10"/>
      <c r="C23" s="10"/>
      <c r="D23" s="10"/>
      <c r="E23" s="10"/>
      <c r="F23" s="10"/>
      <c r="G23" s="10"/>
      <c r="H23" s="10"/>
      <c r="I23" s="10"/>
      <c r="M23" s="33"/>
      <c r="AA23" s="32"/>
      <c r="AB23" s="82" t="s">
        <v>40</v>
      </c>
      <c r="AC23" s="83"/>
      <c r="AD23" s="83"/>
      <c r="AE23" s="83"/>
      <c r="AF23" s="84"/>
      <c r="AG23" s="80">
        <f>C22</f>
        <v>1240</v>
      </c>
      <c r="AH23" s="81"/>
      <c r="AI23" s="32"/>
    </row>
    <row r="24" spans="1:37" ht="40.5" customHeight="1" x14ac:dyDescent="0.2">
      <c r="A24" s="10"/>
      <c r="B24" s="75" t="s">
        <v>26</v>
      </c>
      <c r="C24" s="75"/>
      <c r="D24" s="10"/>
      <c r="E24" s="10"/>
      <c r="F24" s="10"/>
      <c r="G24" s="10"/>
      <c r="H24" s="10"/>
      <c r="I24" s="10"/>
      <c r="AA24" s="37"/>
      <c r="AB24" s="79" t="s">
        <v>43</v>
      </c>
      <c r="AC24" s="79"/>
      <c r="AD24" s="79"/>
      <c r="AE24" s="79"/>
      <c r="AF24" s="79"/>
      <c r="AG24" s="79"/>
      <c r="AH24" s="79"/>
      <c r="AI24" s="37"/>
    </row>
    <row r="25" spans="1:37" x14ac:dyDescent="0.2">
      <c r="A25" s="10"/>
      <c r="B25" s="10"/>
      <c r="C25" s="10"/>
      <c r="D25" s="10"/>
      <c r="E25" s="10"/>
      <c r="F25" s="10"/>
      <c r="G25" s="10"/>
      <c r="H25" s="10"/>
      <c r="I25" s="10"/>
      <c r="AA25" s="37"/>
      <c r="AB25" s="37"/>
      <c r="AC25" s="37"/>
      <c r="AD25" s="37"/>
      <c r="AE25" s="37"/>
      <c r="AF25" s="37"/>
      <c r="AG25" s="37"/>
      <c r="AH25" s="37"/>
      <c r="AI25" s="37"/>
      <c r="AJ25" s="33"/>
      <c r="AK25" s="33"/>
    </row>
    <row r="26" spans="1:37" x14ac:dyDescent="0.2">
      <c r="A26" s="10"/>
      <c r="B26" s="72" t="s">
        <v>21</v>
      </c>
      <c r="C26" s="74"/>
      <c r="D26" s="74"/>
      <c r="E26" s="74"/>
      <c r="F26" s="74"/>
      <c r="G26" s="74"/>
      <c r="H26" s="73"/>
      <c r="I26" s="10"/>
      <c r="K26" s="76" t="s">
        <v>35</v>
      </c>
      <c r="L26" s="77"/>
      <c r="M26" s="77"/>
      <c r="N26" s="77"/>
      <c r="O26" s="77"/>
      <c r="P26" s="77"/>
      <c r="Q26" s="77"/>
      <c r="S26" s="76" t="s">
        <v>29</v>
      </c>
      <c r="T26" s="77"/>
      <c r="U26" s="77"/>
      <c r="V26" s="77"/>
      <c r="W26" s="77"/>
      <c r="X26" s="77"/>
      <c r="Y26" s="78"/>
      <c r="AA26" s="37"/>
      <c r="AB26" s="69" t="s">
        <v>16</v>
      </c>
      <c r="AC26" s="70"/>
      <c r="AD26" s="70"/>
      <c r="AE26" s="70"/>
      <c r="AF26" s="70"/>
      <c r="AG26" s="70"/>
      <c r="AH26" s="71"/>
      <c r="AI26" s="37"/>
      <c r="AJ26" s="33"/>
      <c r="AK26" s="33"/>
    </row>
    <row r="27" spans="1:37" x14ac:dyDescent="0.2">
      <c r="A27" s="10"/>
      <c r="B27" s="23" t="s">
        <v>3</v>
      </c>
      <c r="C27" s="38" t="s">
        <v>4</v>
      </c>
      <c r="D27" s="39" t="s">
        <v>5</v>
      </c>
      <c r="E27" s="38" t="s">
        <v>6</v>
      </c>
      <c r="F27" s="39" t="s">
        <v>7</v>
      </c>
      <c r="G27" s="39" t="s">
        <v>10</v>
      </c>
      <c r="H27" s="40" t="s">
        <v>11</v>
      </c>
      <c r="I27" s="10"/>
      <c r="K27" s="11" t="s">
        <v>3</v>
      </c>
      <c r="L27" s="12" t="s">
        <v>4</v>
      </c>
      <c r="M27" s="13" t="s">
        <v>5</v>
      </c>
      <c r="N27" s="12" t="s">
        <v>6</v>
      </c>
      <c r="O27" s="13" t="s">
        <v>7</v>
      </c>
      <c r="P27" s="13" t="s">
        <v>10</v>
      </c>
      <c r="Q27" s="12" t="s">
        <v>11</v>
      </c>
      <c r="S27" s="11" t="s">
        <v>3</v>
      </c>
      <c r="T27" s="12" t="s">
        <v>4</v>
      </c>
      <c r="U27" s="13" t="s">
        <v>5</v>
      </c>
      <c r="V27" s="12" t="s">
        <v>6</v>
      </c>
      <c r="W27" s="13" t="s">
        <v>7</v>
      </c>
      <c r="X27" s="13" t="s">
        <v>10</v>
      </c>
      <c r="Y27" s="12" t="s">
        <v>11</v>
      </c>
      <c r="AA27" s="37"/>
      <c r="AB27" s="11" t="s">
        <v>3</v>
      </c>
      <c r="AC27" s="12" t="s">
        <v>4</v>
      </c>
      <c r="AD27" s="13" t="s">
        <v>5</v>
      </c>
      <c r="AE27" s="12" t="s">
        <v>6</v>
      </c>
      <c r="AF27" s="13" t="s">
        <v>7</v>
      </c>
      <c r="AG27" s="13" t="s">
        <v>10</v>
      </c>
      <c r="AH27" s="12" t="s">
        <v>11</v>
      </c>
      <c r="AI27" s="37"/>
      <c r="AJ27" s="33"/>
      <c r="AK27" s="33"/>
    </row>
    <row r="28" spans="1:37" x14ac:dyDescent="0.2">
      <c r="A28" s="10"/>
      <c r="B28" s="44" t="s">
        <v>22</v>
      </c>
      <c r="C28" s="42">
        <v>6122.68</v>
      </c>
      <c r="D28" s="19">
        <v>6795.14</v>
      </c>
      <c r="E28" s="20">
        <v>7432.17</v>
      </c>
      <c r="F28" s="19">
        <v>7856.88</v>
      </c>
      <c r="G28" s="20">
        <v>7955.98</v>
      </c>
      <c r="H28" s="19"/>
      <c r="I28" s="10"/>
      <c r="K28" s="44" t="s">
        <v>22</v>
      </c>
      <c r="L28" s="17">
        <f t="shared" ref="L28:Q46" si="0">C28*$C$13</f>
        <v>6122.68</v>
      </c>
      <c r="M28" s="17">
        <f t="shared" si="0"/>
        <v>6795.14</v>
      </c>
      <c r="N28" s="17">
        <f t="shared" si="0"/>
        <v>7432.17</v>
      </c>
      <c r="O28" s="17">
        <f t="shared" si="0"/>
        <v>7856.88</v>
      </c>
      <c r="P28" s="17">
        <f t="shared" si="0"/>
        <v>7955.98</v>
      </c>
      <c r="Q28" s="17">
        <f t="shared" si="0"/>
        <v>0</v>
      </c>
      <c r="S28" s="44" t="s">
        <v>22</v>
      </c>
      <c r="T28" s="18">
        <f t="shared" ref="T28:Y46" si="1">IF(L28&gt;$B$52,$C$53,IF(L28&gt;$B$51,$C$52,IF(L28&gt;$B$50,$C$51,IF(L28&gt;0,$C$50,0))))</f>
        <v>0.17599999999999999</v>
      </c>
      <c r="U28" s="18">
        <f t="shared" si="1"/>
        <v>1187.75</v>
      </c>
      <c r="V28" s="18">
        <f t="shared" si="1"/>
        <v>1187.75</v>
      </c>
      <c r="W28" s="18">
        <f t="shared" si="1"/>
        <v>1187.75</v>
      </c>
      <c r="X28" s="18">
        <f t="shared" si="1"/>
        <v>1187.75</v>
      </c>
      <c r="Y28" s="18">
        <f t="shared" si="1"/>
        <v>0</v>
      </c>
      <c r="AA28" s="37"/>
      <c r="AB28" s="44" t="s">
        <v>22</v>
      </c>
      <c r="AC28" s="17">
        <f>IF(T28&lt;1, (12*C28+C28*C57)* (1+$C$19+T28)*$C$13*$C$16/12, (( 12*C28+C28*C57)* (1+$C$19)+12*T28)*$C$13*$C$16/12)</f>
        <v>7757.0069723999995</v>
      </c>
      <c r="AD28" s="17">
        <f t="shared" ref="AD28:AH43" si="2">IF(U28&lt;1, (12*D28+D28*D57)* (1+$C$19+U28)*$C$13*$C$16/12, (( 12*D28+D28*D57)* (1+$C$19)+12*U28)*$C$13*$C$16/12)</f>
        <v>8540.9748482000014</v>
      </c>
      <c r="AE28" s="17">
        <f t="shared" si="2"/>
        <v>9230.3241221000007</v>
      </c>
      <c r="AF28" s="17">
        <f t="shared" si="2"/>
        <v>9689.9155543999987</v>
      </c>
      <c r="AG28" s="17">
        <f t="shared" si="2"/>
        <v>9797.154637399999</v>
      </c>
      <c r="AH28" s="17">
        <f t="shared" si="2"/>
        <v>0</v>
      </c>
      <c r="AI28" s="37"/>
      <c r="AJ28" s="33"/>
      <c r="AK28" s="33"/>
    </row>
    <row r="29" spans="1:37" x14ac:dyDescent="0.2">
      <c r="A29" s="10"/>
      <c r="B29" s="45">
        <v>15</v>
      </c>
      <c r="C29" s="22">
        <v>5017.0600000000004</v>
      </c>
      <c r="D29" s="15">
        <v>5358.22</v>
      </c>
      <c r="E29" s="16">
        <v>5738.77</v>
      </c>
      <c r="F29" s="15">
        <v>6258.28</v>
      </c>
      <c r="G29" s="16">
        <v>6792.69</v>
      </c>
      <c r="H29" s="15">
        <v>7144.27</v>
      </c>
      <c r="I29" s="10"/>
      <c r="K29" s="45">
        <v>15</v>
      </c>
      <c r="L29" s="19">
        <f t="shared" si="0"/>
        <v>5017.0600000000004</v>
      </c>
      <c r="M29" s="19">
        <f t="shared" si="0"/>
        <v>5358.22</v>
      </c>
      <c r="N29" s="19">
        <f t="shared" si="0"/>
        <v>5738.77</v>
      </c>
      <c r="O29" s="19">
        <f t="shared" si="0"/>
        <v>6258.28</v>
      </c>
      <c r="P29" s="19">
        <f t="shared" si="0"/>
        <v>6792.69</v>
      </c>
      <c r="Q29" s="19">
        <f t="shared" si="0"/>
        <v>7144.27</v>
      </c>
      <c r="S29" s="45">
        <v>15</v>
      </c>
      <c r="T29" s="18">
        <f t="shared" si="1"/>
        <v>0.17599999999999999</v>
      </c>
      <c r="U29" s="18">
        <f t="shared" si="1"/>
        <v>0.17599999999999999</v>
      </c>
      <c r="V29" s="18">
        <f t="shared" si="1"/>
        <v>0.17599999999999999</v>
      </c>
      <c r="W29" s="18">
        <f t="shared" si="1"/>
        <v>0.17599999999999999</v>
      </c>
      <c r="X29" s="18">
        <f t="shared" si="1"/>
        <v>1187.75</v>
      </c>
      <c r="Y29" s="18">
        <f t="shared" si="1"/>
        <v>1187.75</v>
      </c>
      <c r="AA29" s="37"/>
      <c r="AB29" s="45">
        <v>15</v>
      </c>
      <c r="AC29" s="17">
        <f t="shared" ref="AC29:AC46" si="3">IF(T29&lt;1, (12*C29+C29*C58)* (1+$C$19+T29)*$C$13*$C$16/12, (( 12*C29+C29*C58)* (1+$C$19)+12*T29)*$C$13*$C$16/12)</f>
        <v>6356.2638257999997</v>
      </c>
      <c r="AD29" s="17">
        <f t="shared" si="2"/>
        <v>6788.4896645999988</v>
      </c>
      <c r="AE29" s="17">
        <f t="shared" si="2"/>
        <v>7270.6198761000005</v>
      </c>
      <c r="AF29" s="17">
        <f t="shared" si="2"/>
        <v>7928.8026803999992</v>
      </c>
      <c r="AG29" s="17">
        <f t="shared" si="2"/>
        <v>8538.3236297000003</v>
      </c>
      <c r="AH29" s="17">
        <f t="shared" si="2"/>
        <v>8918.7788951000002</v>
      </c>
      <c r="AI29" s="37"/>
      <c r="AJ29" s="33"/>
      <c r="AK29" s="33"/>
    </row>
    <row r="30" spans="1:37" x14ac:dyDescent="0.2">
      <c r="A30" s="10"/>
      <c r="B30" s="45">
        <v>14</v>
      </c>
      <c r="C30" s="22">
        <v>4542.9799999999996</v>
      </c>
      <c r="D30" s="15">
        <v>4851.8999999999996</v>
      </c>
      <c r="E30" s="16">
        <v>5255.33</v>
      </c>
      <c r="F30" s="15">
        <v>5703.01</v>
      </c>
      <c r="G30" s="16">
        <v>6202.05</v>
      </c>
      <c r="H30" s="15">
        <v>6560.31</v>
      </c>
      <c r="I30" s="10"/>
      <c r="K30" s="45">
        <v>14</v>
      </c>
      <c r="L30" s="19">
        <f t="shared" si="0"/>
        <v>4542.9799999999996</v>
      </c>
      <c r="M30" s="19">
        <f t="shared" si="0"/>
        <v>4851.8999999999996</v>
      </c>
      <c r="N30" s="19">
        <f t="shared" si="0"/>
        <v>5255.33</v>
      </c>
      <c r="O30" s="19">
        <f t="shared" si="0"/>
        <v>5703.01</v>
      </c>
      <c r="P30" s="19">
        <f t="shared" si="0"/>
        <v>6202.05</v>
      </c>
      <c r="Q30" s="19">
        <f t="shared" si="0"/>
        <v>6560.31</v>
      </c>
      <c r="S30" s="45">
        <v>14</v>
      </c>
      <c r="T30" s="18">
        <f t="shared" si="1"/>
        <v>0.20100000000000001</v>
      </c>
      <c r="U30" s="18">
        <f t="shared" si="1"/>
        <v>0.17599999999999999</v>
      </c>
      <c r="V30" s="18">
        <f t="shared" si="1"/>
        <v>0.17599999999999999</v>
      </c>
      <c r="W30" s="18">
        <f t="shared" si="1"/>
        <v>0.17599999999999999</v>
      </c>
      <c r="X30" s="18">
        <f t="shared" si="1"/>
        <v>0.17599999999999999</v>
      </c>
      <c r="Y30" s="18">
        <f t="shared" si="1"/>
        <v>0.17599999999999999</v>
      </c>
      <c r="AA30" s="37"/>
      <c r="AB30" s="45">
        <v>14</v>
      </c>
      <c r="AC30" s="17">
        <f t="shared" si="3"/>
        <v>5874.8908763999998</v>
      </c>
      <c r="AD30" s="17">
        <f t="shared" si="2"/>
        <v>6147.0176669999992</v>
      </c>
      <c r="AE30" s="17">
        <f t="shared" si="2"/>
        <v>6658.1352368999987</v>
      </c>
      <c r="AF30" s="17">
        <f t="shared" si="2"/>
        <v>7225.3144592999988</v>
      </c>
      <c r="AG30" s="17">
        <f t="shared" si="2"/>
        <v>7857.5632064999991</v>
      </c>
      <c r="AH30" s="17">
        <f t="shared" si="2"/>
        <v>8311.4535483</v>
      </c>
      <c r="AI30" s="37"/>
      <c r="AJ30" s="33"/>
      <c r="AK30" s="33"/>
    </row>
    <row r="31" spans="1:37" x14ac:dyDescent="0.2">
      <c r="A31" s="10"/>
      <c r="B31" s="45">
        <v>13</v>
      </c>
      <c r="C31" s="22">
        <v>4187.45</v>
      </c>
      <c r="D31" s="15">
        <v>4526.0200000000004</v>
      </c>
      <c r="E31" s="16">
        <v>4911.4399999999996</v>
      </c>
      <c r="F31" s="15">
        <v>5329.9</v>
      </c>
      <c r="G31" s="16">
        <v>5822.3</v>
      </c>
      <c r="H31" s="15">
        <v>6089.52</v>
      </c>
      <c r="I31" s="10"/>
      <c r="K31" s="45">
        <v>13</v>
      </c>
      <c r="L31" s="19">
        <f t="shared" si="0"/>
        <v>4187.45</v>
      </c>
      <c r="M31" s="19">
        <f t="shared" si="0"/>
        <v>4526.0200000000004</v>
      </c>
      <c r="N31" s="19">
        <f t="shared" si="0"/>
        <v>4911.4399999999996</v>
      </c>
      <c r="O31" s="19">
        <f t="shared" si="0"/>
        <v>5329.9</v>
      </c>
      <c r="P31" s="19">
        <f t="shared" si="0"/>
        <v>5822.3</v>
      </c>
      <c r="Q31" s="19">
        <f t="shared" si="0"/>
        <v>6089.52</v>
      </c>
      <c r="S31" s="45">
        <v>13</v>
      </c>
      <c r="T31" s="18">
        <f t="shared" si="1"/>
        <v>0.20100000000000001</v>
      </c>
      <c r="U31" s="18">
        <f t="shared" si="1"/>
        <v>0.20100000000000001</v>
      </c>
      <c r="V31" s="18">
        <f t="shared" si="1"/>
        <v>0.17599999999999999</v>
      </c>
      <c r="W31" s="18">
        <f t="shared" si="1"/>
        <v>0.17599999999999999</v>
      </c>
      <c r="X31" s="18">
        <f t="shared" si="1"/>
        <v>0.17599999999999999</v>
      </c>
      <c r="Y31" s="18">
        <f t="shared" si="1"/>
        <v>0.17599999999999999</v>
      </c>
      <c r="AA31" s="37"/>
      <c r="AB31" s="45">
        <v>13</v>
      </c>
      <c r="AC31" s="17">
        <f t="shared" si="3"/>
        <v>5415.1265909999993</v>
      </c>
      <c r="AD31" s="17">
        <f t="shared" si="2"/>
        <v>5852.9585436000007</v>
      </c>
      <c r="AE31" s="17">
        <f t="shared" si="2"/>
        <v>6222.4506791999993</v>
      </c>
      <c r="AF31" s="17">
        <f t="shared" si="2"/>
        <v>6752.6102069999979</v>
      </c>
      <c r="AG31" s="17">
        <f t="shared" si="2"/>
        <v>7376.4465390000005</v>
      </c>
      <c r="AH31" s="17">
        <f t="shared" si="2"/>
        <v>7714.9955736000002</v>
      </c>
      <c r="AI31" s="37"/>
      <c r="AJ31" s="33"/>
      <c r="AK31" s="33"/>
    </row>
    <row r="32" spans="1:37" s="21" customFormat="1" x14ac:dyDescent="0.2">
      <c r="A32" s="10"/>
      <c r="B32" s="45">
        <v>12</v>
      </c>
      <c r="C32" s="22">
        <v>3752.91</v>
      </c>
      <c r="D32" s="15">
        <v>4142.5</v>
      </c>
      <c r="E32" s="16">
        <v>4597.79</v>
      </c>
      <c r="F32" s="15">
        <v>5102.97</v>
      </c>
      <c r="G32" s="16">
        <v>5695.74</v>
      </c>
      <c r="H32" s="15">
        <v>5977</v>
      </c>
      <c r="I32" s="10"/>
      <c r="K32" s="45">
        <v>12</v>
      </c>
      <c r="L32" s="19">
        <f t="shared" si="0"/>
        <v>3752.91</v>
      </c>
      <c r="M32" s="19">
        <f t="shared" si="0"/>
        <v>4142.5</v>
      </c>
      <c r="N32" s="19">
        <f t="shared" si="0"/>
        <v>4597.79</v>
      </c>
      <c r="O32" s="19">
        <f t="shared" si="0"/>
        <v>5102.97</v>
      </c>
      <c r="P32" s="19">
        <f t="shared" si="0"/>
        <v>5695.74</v>
      </c>
      <c r="Q32" s="19">
        <f t="shared" si="0"/>
        <v>5977</v>
      </c>
      <c r="S32" s="45">
        <v>12</v>
      </c>
      <c r="T32" s="18">
        <f t="shared" si="1"/>
        <v>0.20100000000000001</v>
      </c>
      <c r="U32" s="18">
        <f t="shared" si="1"/>
        <v>0.20100000000000001</v>
      </c>
      <c r="V32" s="18">
        <f t="shared" si="1"/>
        <v>0.20100000000000001</v>
      </c>
      <c r="W32" s="18">
        <f t="shared" si="1"/>
        <v>0.17599999999999999</v>
      </c>
      <c r="X32" s="18">
        <f t="shared" si="1"/>
        <v>0.17599999999999999</v>
      </c>
      <c r="Y32" s="18">
        <f t="shared" si="1"/>
        <v>0.17599999999999999</v>
      </c>
      <c r="AA32" s="37"/>
      <c r="AB32" s="45">
        <v>12</v>
      </c>
      <c r="AC32" s="17">
        <f t="shared" si="3"/>
        <v>4930.2228863999999</v>
      </c>
      <c r="AD32" s="17">
        <f t="shared" si="2"/>
        <v>5442.0298666666667</v>
      </c>
      <c r="AE32" s="17">
        <f t="shared" si="2"/>
        <v>6040.1473749333336</v>
      </c>
      <c r="AF32" s="17">
        <f t="shared" si="2"/>
        <v>6567.7265087999995</v>
      </c>
      <c r="AG32" s="17">
        <f t="shared" si="2"/>
        <v>7330.6452096000003</v>
      </c>
      <c r="AH32" s="17">
        <f t="shared" si="2"/>
        <v>7692.6380799999997</v>
      </c>
      <c r="AI32" s="37"/>
      <c r="AJ32" s="34"/>
      <c r="AK32" s="34"/>
    </row>
    <row r="33" spans="1:37" x14ac:dyDescent="0.2">
      <c r="A33" s="10"/>
      <c r="B33" s="45">
        <v>11</v>
      </c>
      <c r="C33" s="22">
        <v>3622.16</v>
      </c>
      <c r="D33" s="15">
        <v>3980.48</v>
      </c>
      <c r="E33" s="16">
        <v>4317.18</v>
      </c>
      <c r="F33" s="15">
        <v>4682.47</v>
      </c>
      <c r="G33" s="16">
        <v>5182.41</v>
      </c>
      <c r="H33" s="15">
        <v>5463.69</v>
      </c>
      <c r="I33" s="10"/>
      <c r="K33" s="45">
        <v>11</v>
      </c>
      <c r="L33" s="19">
        <f t="shared" si="0"/>
        <v>3622.16</v>
      </c>
      <c r="M33" s="19">
        <f t="shared" si="0"/>
        <v>3980.48</v>
      </c>
      <c r="N33" s="19">
        <f t="shared" si="0"/>
        <v>4317.18</v>
      </c>
      <c r="O33" s="19">
        <f t="shared" si="0"/>
        <v>4682.47</v>
      </c>
      <c r="P33" s="19">
        <f t="shared" si="0"/>
        <v>5182.41</v>
      </c>
      <c r="Q33" s="19">
        <f t="shared" si="0"/>
        <v>5463.69</v>
      </c>
      <c r="S33" s="45">
        <v>11</v>
      </c>
      <c r="T33" s="18">
        <f t="shared" si="1"/>
        <v>0.20100000000000001</v>
      </c>
      <c r="U33" s="18">
        <f t="shared" si="1"/>
        <v>0.20100000000000001</v>
      </c>
      <c r="V33" s="18">
        <f t="shared" si="1"/>
        <v>0.20100000000000001</v>
      </c>
      <c r="W33" s="18">
        <f t="shared" si="1"/>
        <v>0.20100000000000001</v>
      </c>
      <c r="X33" s="18">
        <f t="shared" si="1"/>
        <v>0.17599999999999999</v>
      </c>
      <c r="Y33" s="18">
        <f t="shared" si="1"/>
        <v>0.17599999999999999</v>
      </c>
      <c r="AA33" s="37"/>
      <c r="AB33" s="45">
        <v>11</v>
      </c>
      <c r="AC33" s="17">
        <f t="shared" si="3"/>
        <v>4758.4557397333338</v>
      </c>
      <c r="AD33" s="17">
        <f t="shared" si="2"/>
        <v>5229.1831125333338</v>
      </c>
      <c r="AE33" s="17">
        <f t="shared" si="2"/>
        <v>5671.5081472000011</v>
      </c>
      <c r="AF33" s="17">
        <f t="shared" si="2"/>
        <v>6151.3920554666665</v>
      </c>
      <c r="AG33" s="17">
        <f t="shared" si="2"/>
        <v>6669.9689663999998</v>
      </c>
      <c r="AH33" s="17">
        <f t="shared" si="2"/>
        <v>7031.9875775999999</v>
      </c>
      <c r="AI33" s="37"/>
      <c r="AJ33" s="33"/>
      <c r="AK33" s="33"/>
    </row>
    <row r="34" spans="1:37" x14ac:dyDescent="0.2">
      <c r="A34" s="10"/>
      <c r="B34" s="45">
        <v>10</v>
      </c>
      <c r="C34" s="22">
        <v>3492.26</v>
      </c>
      <c r="D34" s="15">
        <v>3773.01</v>
      </c>
      <c r="E34" s="16">
        <v>4092.18</v>
      </c>
      <c r="F34" s="15">
        <v>4438.33</v>
      </c>
      <c r="G34" s="16">
        <v>4823.79</v>
      </c>
      <c r="H34" s="15">
        <v>4950.3599999999997</v>
      </c>
      <c r="I34" s="10"/>
      <c r="K34" s="45">
        <v>10</v>
      </c>
      <c r="L34" s="19">
        <f t="shared" si="0"/>
        <v>3492.26</v>
      </c>
      <c r="M34" s="19">
        <f t="shared" si="0"/>
        <v>3773.01</v>
      </c>
      <c r="N34" s="19">
        <f t="shared" si="0"/>
        <v>4092.18</v>
      </c>
      <c r="O34" s="19">
        <f t="shared" si="0"/>
        <v>4438.33</v>
      </c>
      <c r="P34" s="19">
        <f t="shared" si="0"/>
        <v>4823.79</v>
      </c>
      <c r="Q34" s="19">
        <f t="shared" si="0"/>
        <v>4950.3599999999997</v>
      </c>
      <c r="S34" s="45">
        <v>10</v>
      </c>
      <c r="T34" s="18">
        <f t="shared" si="1"/>
        <v>0.20100000000000001</v>
      </c>
      <c r="U34" s="18">
        <f t="shared" si="1"/>
        <v>0.20100000000000001</v>
      </c>
      <c r="V34" s="18">
        <f t="shared" si="1"/>
        <v>0.20100000000000001</v>
      </c>
      <c r="W34" s="18">
        <f t="shared" si="1"/>
        <v>0.20100000000000001</v>
      </c>
      <c r="X34" s="18">
        <f t="shared" si="1"/>
        <v>0.20100000000000001</v>
      </c>
      <c r="Y34" s="18">
        <f t="shared" si="1"/>
        <v>0.17599999999999999</v>
      </c>
      <c r="AA34" s="37"/>
      <c r="AB34" s="45">
        <v>10</v>
      </c>
      <c r="AC34" s="17">
        <f t="shared" si="3"/>
        <v>4587.8052437333336</v>
      </c>
      <c r="AD34" s="17">
        <f t="shared" si="2"/>
        <v>4956.6283904000002</v>
      </c>
      <c r="AE34" s="17">
        <f t="shared" si="2"/>
        <v>5375.9241471999994</v>
      </c>
      <c r="AF34" s="17">
        <f t="shared" si="2"/>
        <v>5830.6637098666661</v>
      </c>
      <c r="AG34" s="17">
        <f t="shared" si="2"/>
        <v>6337.0450816000002</v>
      </c>
      <c r="AH34" s="17">
        <f t="shared" si="2"/>
        <v>6371.3113343999985</v>
      </c>
      <c r="AI34" s="37"/>
      <c r="AJ34" s="33"/>
      <c r="AK34" s="33"/>
    </row>
    <row r="35" spans="1:37" x14ac:dyDescent="0.2">
      <c r="A35" s="10"/>
      <c r="B35" s="45" t="s">
        <v>23</v>
      </c>
      <c r="C35" s="22">
        <v>3361.34</v>
      </c>
      <c r="D35" s="15">
        <v>3604.55</v>
      </c>
      <c r="E35" s="16">
        <v>3908.13</v>
      </c>
      <c r="F35" s="15">
        <v>4238.8999999999996</v>
      </c>
      <c r="G35" s="16">
        <v>4597.5200000000004</v>
      </c>
      <c r="H35" s="15">
        <v>4712.6400000000003</v>
      </c>
      <c r="I35" s="10"/>
      <c r="K35" s="45" t="s">
        <v>23</v>
      </c>
      <c r="L35" s="19">
        <f t="shared" si="0"/>
        <v>3361.34</v>
      </c>
      <c r="M35" s="19">
        <f t="shared" si="0"/>
        <v>3604.55</v>
      </c>
      <c r="N35" s="19">
        <f t="shared" si="0"/>
        <v>3908.13</v>
      </c>
      <c r="O35" s="19">
        <f t="shared" si="0"/>
        <v>4238.8999999999996</v>
      </c>
      <c r="P35" s="19">
        <f t="shared" si="0"/>
        <v>4597.5200000000004</v>
      </c>
      <c r="Q35" s="19">
        <f t="shared" si="0"/>
        <v>4712.6400000000003</v>
      </c>
      <c r="S35" s="45" t="s">
        <v>23</v>
      </c>
      <c r="T35" s="18">
        <f t="shared" si="1"/>
        <v>0.20100000000000001</v>
      </c>
      <c r="U35" s="18">
        <f t="shared" si="1"/>
        <v>0.20100000000000001</v>
      </c>
      <c r="V35" s="18">
        <f t="shared" si="1"/>
        <v>0.20100000000000001</v>
      </c>
      <c r="W35" s="18">
        <f t="shared" si="1"/>
        <v>0.20100000000000001</v>
      </c>
      <c r="X35" s="18">
        <f t="shared" si="1"/>
        <v>0.20100000000000001</v>
      </c>
      <c r="Y35" s="18">
        <f t="shared" si="1"/>
        <v>0.20100000000000001</v>
      </c>
      <c r="AA35" s="37"/>
      <c r="AB35" s="45" t="s">
        <v>23</v>
      </c>
      <c r="AC35" s="17">
        <f t="shared" si="3"/>
        <v>4415.8147669333339</v>
      </c>
      <c r="AD35" s="17">
        <f t="shared" si="2"/>
        <v>4735.3213653333341</v>
      </c>
      <c r="AE35" s="17">
        <f t="shared" si="2"/>
        <v>5134.1364352000001</v>
      </c>
      <c r="AF35" s="17">
        <f t="shared" si="2"/>
        <v>5568.6711893333331</v>
      </c>
      <c r="AG35" s="17">
        <f t="shared" si="2"/>
        <v>6039.7926741333349</v>
      </c>
      <c r="AH35" s="17">
        <f t="shared" si="2"/>
        <v>6191.0265856000005</v>
      </c>
      <c r="AI35" s="37"/>
      <c r="AJ35" s="33"/>
      <c r="AK35" s="33"/>
    </row>
    <row r="36" spans="1:37" x14ac:dyDescent="0.2">
      <c r="A36" s="10"/>
      <c r="B36" s="45" t="s">
        <v>12</v>
      </c>
      <c r="C36" s="22">
        <v>3230.42</v>
      </c>
      <c r="D36" s="15">
        <v>3341.54</v>
      </c>
      <c r="E36" s="16">
        <v>3619.82</v>
      </c>
      <c r="F36" s="15">
        <v>3925.18</v>
      </c>
      <c r="G36" s="16">
        <v>4261.26</v>
      </c>
      <c r="H36" s="15">
        <v>4542.51</v>
      </c>
      <c r="I36" s="10"/>
      <c r="K36" s="45" t="s">
        <v>12</v>
      </c>
      <c r="L36" s="19">
        <f t="shared" si="0"/>
        <v>3230.42</v>
      </c>
      <c r="M36" s="19">
        <f t="shared" si="0"/>
        <v>3341.54</v>
      </c>
      <c r="N36" s="19">
        <f t="shared" si="0"/>
        <v>3619.82</v>
      </c>
      <c r="O36" s="19">
        <f t="shared" si="0"/>
        <v>3925.18</v>
      </c>
      <c r="P36" s="19">
        <f t="shared" si="0"/>
        <v>4261.26</v>
      </c>
      <c r="Q36" s="19">
        <f t="shared" si="0"/>
        <v>4542.51</v>
      </c>
      <c r="S36" s="45" t="s">
        <v>12</v>
      </c>
      <c r="T36" s="18">
        <f t="shared" si="1"/>
        <v>0.20100000000000001</v>
      </c>
      <c r="U36" s="18">
        <f t="shared" si="1"/>
        <v>0.20100000000000001</v>
      </c>
      <c r="V36" s="18">
        <f t="shared" si="1"/>
        <v>0.20100000000000001</v>
      </c>
      <c r="W36" s="18">
        <f t="shared" si="1"/>
        <v>0.20100000000000001</v>
      </c>
      <c r="X36" s="18">
        <f t="shared" si="1"/>
        <v>0.20100000000000001</v>
      </c>
      <c r="Y36" s="18">
        <f t="shared" si="1"/>
        <v>0.20100000000000001</v>
      </c>
      <c r="AA36" s="37"/>
      <c r="AB36" s="45" t="s">
        <v>12</v>
      </c>
      <c r="AC36" s="17">
        <f t="shared" si="3"/>
        <v>4243.8242901333333</v>
      </c>
      <c r="AD36" s="17">
        <f t="shared" si="2"/>
        <v>4389.8033749333335</v>
      </c>
      <c r="AE36" s="17">
        <f t="shared" si="2"/>
        <v>4755.381666133334</v>
      </c>
      <c r="AF36" s="17">
        <f t="shared" si="2"/>
        <v>5156.5351338666669</v>
      </c>
      <c r="AG36" s="17">
        <f t="shared" si="2"/>
        <v>5598.0456703999998</v>
      </c>
      <c r="AH36" s="17">
        <f t="shared" si="2"/>
        <v>5967.5256704000012</v>
      </c>
      <c r="AI36" s="37"/>
      <c r="AJ36" s="33"/>
      <c r="AK36" s="33"/>
    </row>
    <row r="37" spans="1:37" x14ac:dyDescent="0.2">
      <c r="A37" s="10"/>
      <c r="B37" s="45" t="s">
        <v>13</v>
      </c>
      <c r="C37" s="22">
        <v>3099.5</v>
      </c>
      <c r="D37" s="15">
        <v>3306.81</v>
      </c>
      <c r="E37" s="16">
        <v>3363.83</v>
      </c>
      <c r="F37" s="15">
        <v>3556.55</v>
      </c>
      <c r="G37" s="16">
        <v>3909.66</v>
      </c>
      <c r="H37" s="15">
        <v>4049.38</v>
      </c>
      <c r="I37" s="10"/>
      <c r="K37" s="45" t="s">
        <v>13</v>
      </c>
      <c r="L37" s="19">
        <f t="shared" si="0"/>
        <v>3099.5</v>
      </c>
      <c r="M37" s="19">
        <f t="shared" si="0"/>
        <v>3306.81</v>
      </c>
      <c r="N37" s="19">
        <f t="shared" si="0"/>
        <v>3363.83</v>
      </c>
      <c r="O37" s="19">
        <f t="shared" si="0"/>
        <v>3556.55</v>
      </c>
      <c r="P37" s="19">
        <f t="shared" si="0"/>
        <v>3909.66</v>
      </c>
      <c r="Q37" s="19">
        <f t="shared" si="0"/>
        <v>4049.38</v>
      </c>
      <c r="S37" s="45" t="s">
        <v>13</v>
      </c>
      <c r="T37" s="18">
        <f t="shared" si="1"/>
        <v>0.20100000000000001</v>
      </c>
      <c r="U37" s="18">
        <f t="shared" si="1"/>
        <v>0.20100000000000001</v>
      </c>
      <c r="V37" s="18">
        <f t="shared" si="1"/>
        <v>0.20100000000000001</v>
      </c>
      <c r="W37" s="18">
        <f t="shared" si="1"/>
        <v>0.20100000000000001</v>
      </c>
      <c r="X37" s="18">
        <f t="shared" si="1"/>
        <v>0.20100000000000001</v>
      </c>
      <c r="Y37" s="18">
        <f t="shared" si="1"/>
        <v>0.20100000000000001</v>
      </c>
      <c r="AA37" s="37"/>
      <c r="AB37" s="45" t="s">
        <v>13</v>
      </c>
      <c r="AC37" s="17">
        <f t="shared" si="3"/>
        <v>4071.8338133333332</v>
      </c>
      <c r="AD37" s="17">
        <f t="shared" si="2"/>
        <v>4344.1783424000005</v>
      </c>
      <c r="AE37" s="17">
        <f t="shared" si="2"/>
        <v>4419.0858965333327</v>
      </c>
      <c r="AF37" s="17">
        <f t="shared" si="2"/>
        <v>4672.2634453333339</v>
      </c>
      <c r="AG37" s="17">
        <f t="shared" si="2"/>
        <v>5136.1464064000002</v>
      </c>
      <c r="AH37" s="17">
        <f t="shared" si="2"/>
        <v>5319.6975018666662</v>
      </c>
      <c r="AI37" s="37"/>
      <c r="AJ37" s="33"/>
      <c r="AK37" s="33"/>
    </row>
    <row r="38" spans="1:37" x14ac:dyDescent="0.2">
      <c r="A38" s="10"/>
      <c r="B38" s="45">
        <v>8</v>
      </c>
      <c r="C38" s="22">
        <v>2910.37</v>
      </c>
      <c r="D38" s="15">
        <v>3104.82</v>
      </c>
      <c r="E38" s="16">
        <v>3239.51</v>
      </c>
      <c r="F38" s="15">
        <v>3373.97</v>
      </c>
      <c r="G38" s="16">
        <v>3518.19</v>
      </c>
      <c r="H38" s="15">
        <v>3587.54</v>
      </c>
      <c r="I38" s="10"/>
      <c r="K38" s="45">
        <v>8</v>
      </c>
      <c r="L38" s="19">
        <f t="shared" si="0"/>
        <v>2910.37</v>
      </c>
      <c r="M38" s="19">
        <f t="shared" si="0"/>
        <v>3104.82</v>
      </c>
      <c r="N38" s="19">
        <f t="shared" si="0"/>
        <v>3239.51</v>
      </c>
      <c r="O38" s="19">
        <f t="shared" si="0"/>
        <v>3373.97</v>
      </c>
      <c r="P38" s="19">
        <f t="shared" si="0"/>
        <v>3518.19</v>
      </c>
      <c r="Q38" s="19">
        <f t="shared" si="0"/>
        <v>3587.54</v>
      </c>
      <c r="S38" s="45">
        <v>8</v>
      </c>
      <c r="T38" s="18">
        <f t="shared" si="1"/>
        <v>0.20100000000000001</v>
      </c>
      <c r="U38" s="18">
        <f t="shared" si="1"/>
        <v>0.20100000000000001</v>
      </c>
      <c r="V38" s="18">
        <f t="shared" si="1"/>
        <v>0.20100000000000001</v>
      </c>
      <c r="W38" s="18">
        <f t="shared" si="1"/>
        <v>0.20100000000000001</v>
      </c>
      <c r="X38" s="18">
        <f t="shared" si="1"/>
        <v>0.20100000000000001</v>
      </c>
      <c r="Y38" s="18">
        <f t="shared" si="1"/>
        <v>0.20100000000000001</v>
      </c>
      <c r="AA38" s="37"/>
      <c r="AB38" s="45">
        <v>8</v>
      </c>
      <c r="AC38" s="17">
        <f t="shared" si="3"/>
        <v>3853.2425689000006</v>
      </c>
      <c r="AD38" s="17">
        <f t="shared" si="2"/>
        <v>4110.6885354000005</v>
      </c>
      <c r="AE38" s="17">
        <f t="shared" si="2"/>
        <v>4289.0140547000001</v>
      </c>
      <c r="AF38" s="17">
        <f t="shared" si="2"/>
        <v>4467.0350608999997</v>
      </c>
      <c r="AG38" s="17">
        <f t="shared" si="2"/>
        <v>4657.9780142999998</v>
      </c>
      <c r="AH38" s="17">
        <f t="shared" si="2"/>
        <v>4749.7953337999998</v>
      </c>
      <c r="AI38" s="37"/>
      <c r="AJ38" s="33"/>
      <c r="AK38" s="33"/>
    </row>
    <row r="39" spans="1:37" x14ac:dyDescent="0.2">
      <c r="A39" s="10"/>
      <c r="B39" s="45">
        <v>7</v>
      </c>
      <c r="C39" s="22">
        <v>2733.87</v>
      </c>
      <c r="D39" s="15">
        <v>2957.9</v>
      </c>
      <c r="E39" s="16">
        <v>3091.36</v>
      </c>
      <c r="F39" s="15">
        <v>3226.04</v>
      </c>
      <c r="G39" s="16">
        <v>3353.07</v>
      </c>
      <c r="H39" s="15">
        <v>3421.28</v>
      </c>
      <c r="I39" s="10"/>
      <c r="K39" s="45">
        <v>7</v>
      </c>
      <c r="L39" s="19">
        <f t="shared" si="0"/>
        <v>2733.87</v>
      </c>
      <c r="M39" s="19">
        <f t="shared" si="0"/>
        <v>2957.9</v>
      </c>
      <c r="N39" s="19">
        <f t="shared" si="0"/>
        <v>3091.36</v>
      </c>
      <c r="O39" s="19">
        <f t="shared" si="0"/>
        <v>3226.04</v>
      </c>
      <c r="P39" s="19">
        <f t="shared" si="0"/>
        <v>3353.07</v>
      </c>
      <c r="Q39" s="19">
        <f t="shared" si="0"/>
        <v>3421.28</v>
      </c>
      <c r="S39" s="45">
        <v>7</v>
      </c>
      <c r="T39" s="18">
        <f t="shared" si="1"/>
        <v>0.20100000000000001</v>
      </c>
      <c r="U39" s="18">
        <f t="shared" si="1"/>
        <v>0.20100000000000001</v>
      </c>
      <c r="V39" s="18">
        <f t="shared" si="1"/>
        <v>0.20100000000000001</v>
      </c>
      <c r="W39" s="18">
        <f t="shared" si="1"/>
        <v>0.20100000000000001</v>
      </c>
      <c r="X39" s="18">
        <f t="shared" si="1"/>
        <v>0.20100000000000001</v>
      </c>
      <c r="Y39" s="18">
        <f t="shared" si="1"/>
        <v>0.20100000000000001</v>
      </c>
      <c r="AA39" s="37"/>
      <c r="AB39" s="45">
        <v>7</v>
      </c>
      <c r="AC39" s="17">
        <f t="shared" si="3"/>
        <v>3619.5618639000004</v>
      </c>
      <c r="AD39" s="17">
        <f t="shared" si="2"/>
        <v>3916.1708630000007</v>
      </c>
      <c r="AE39" s="17">
        <f t="shared" si="2"/>
        <v>4092.8678992000005</v>
      </c>
      <c r="AF39" s="17">
        <f t="shared" si="2"/>
        <v>4271.1801788000002</v>
      </c>
      <c r="AG39" s="17">
        <f t="shared" si="2"/>
        <v>4439.3640879000004</v>
      </c>
      <c r="AH39" s="17">
        <f t="shared" si="2"/>
        <v>4529.6720816000006</v>
      </c>
      <c r="AI39" s="37"/>
      <c r="AJ39" s="33"/>
      <c r="AK39" s="33"/>
    </row>
    <row r="40" spans="1:37" x14ac:dyDescent="0.2">
      <c r="A40" s="10"/>
      <c r="B40" s="45">
        <v>6</v>
      </c>
      <c r="C40" s="22">
        <v>2683.45</v>
      </c>
      <c r="D40" s="15">
        <v>2867.82</v>
      </c>
      <c r="E40" s="16">
        <v>2997.1</v>
      </c>
      <c r="F40" s="15">
        <v>3125.04</v>
      </c>
      <c r="G40" s="16">
        <v>3250.7</v>
      </c>
      <c r="H40" s="15">
        <v>3314.71</v>
      </c>
      <c r="I40" s="10"/>
      <c r="K40" s="45">
        <v>6</v>
      </c>
      <c r="L40" s="19">
        <f t="shared" si="0"/>
        <v>2683.45</v>
      </c>
      <c r="M40" s="19">
        <f t="shared" si="0"/>
        <v>2867.82</v>
      </c>
      <c r="N40" s="19">
        <f t="shared" si="0"/>
        <v>2997.1</v>
      </c>
      <c r="O40" s="19">
        <f t="shared" si="0"/>
        <v>3125.04</v>
      </c>
      <c r="P40" s="19">
        <f t="shared" si="0"/>
        <v>3250.7</v>
      </c>
      <c r="Q40" s="19">
        <f t="shared" si="0"/>
        <v>3314.71</v>
      </c>
      <c r="S40" s="45">
        <v>6</v>
      </c>
      <c r="T40" s="18">
        <f t="shared" si="1"/>
        <v>0.20100000000000001</v>
      </c>
      <c r="U40" s="18">
        <f t="shared" si="1"/>
        <v>0.20100000000000001</v>
      </c>
      <c r="V40" s="18">
        <f t="shared" si="1"/>
        <v>0.20100000000000001</v>
      </c>
      <c r="W40" s="18">
        <f t="shared" si="1"/>
        <v>0.20100000000000001</v>
      </c>
      <c r="X40" s="18">
        <f t="shared" si="1"/>
        <v>0.20100000000000001</v>
      </c>
      <c r="Y40" s="18">
        <f t="shared" si="1"/>
        <v>0.20100000000000001</v>
      </c>
      <c r="AA40" s="37"/>
      <c r="AB40" s="45">
        <v>6</v>
      </c>
      <c r="AC40" s="17">
        <f t="shared" si="3"/>
        <v>3552.8072964999997</v>
      </c>
      <c r="AD40" s="17">
        <f t="shared" si="2"/>
        <v>3796.9076454000005</v>
      </c>
      <c r="AE40" s="17">
        <f t="shared" si="2"/>
        <v>3968.0704869999995</v>
      </c>
      <c r="AF40" s="17">
        <f t="shared" si="2"/>
        <v>4137.4592087999999</v>
      </c>
      <c r="AG40" s="17">
        <f t="shared" si="2"/>
        <v>4303.8292789999987</v>
      </c>
      <c r="AH40" s="17">
        <f t="shared" si="2"/>
        <v>4388.5765987000004</v>
      </c>
      <c r="AI40" s="37"/>
      <c r="AJ40" s="33"/>
      <c r="AK40" s="33"/>
    </row>
    <row r="41" spans="1:37" x14ac:dyDescent="0.2">
      <c r="A41" s="10"/>
      <c r="B41" s="45">
        <v>5</v>
      </c>
      <c r="C41" s="22">
        <v>2576.29</v>
      </c>
      <c r="D41" s="15">
        <v>2755.14</v>
      </c>
      <c r="E41" s="16">
        <v>2875.93</v>
      </c>
      <c r="F41" s="15">
        <v>3003.85</v>
      </c>
      <c r="G41" s="16">
        <v>3122.72</v>
      </c>
      <c r="H41" s="15">
        <v>3184.15</v>
      </c>
      <c r="I41" s="10"/>
      <c r="K41" s="45">
        <v>5</v>
      </c>
      <c r="L41" s="19">
        <f t="shared" si="0"/>
        <v>2576.29</v>
      </c>
      <c r="M41" s="19">
        <f t="shared" si="0"/>
        <v>2755.14</v>
      </c>
      <c r="N41" s="19">
        <f t="shared" si="0"/>
        <v>2875.93</v>
      </c>
      <c r="O41" s="19">
        <f t="shared" si="0"/>
        <v>3003.85</v>
      </c>
      <c r="P41" s="19">
        <f t="shared" si="0"/>
        <v>3122.72</v>
      </c>
      <c r="Q41" s="19">
        <f t="shared" si="0"/>
        <v>3184.15</v>
      </c>
      <c r="S41" s="45">
        <v>5</v>
      </c>
      <c r="T41" s="18">
        <f t="shared" si="1"/>
        <v>0.20100000000000001</v>
      </c>
      <c r="U41" s="18">
        <f t="shared" si="1"/>
        <v>0.20100000000000001</v>
      </c>
      <c r="V41" s="18">
        <f t="shared" si="1"/>
        <v>0.20100000000000001</v>
      </c>
      <c r="W41" s="18">
        <f t="shared" si="1"/>
        <v>0.20100000000000001</v>
      </c>
      <c r="X41" s="18">
        <f t="shared" si="1"/>
        <v>0.20100000000000001</v>
      </c>
      <c r="Y41" s="18">
        <f t="shared" si="1"/>
        <v>0.20100000000000001</v>
      </c>
      <c r="AA41" s="37"/>
      <c r="AB41" s="45">
        <v>5</v>
      </c>
      <c r="AC41" s="17">
        <f t="shared" si="3"/>
        <v>3410.9306713000005</v>
      </c>
      <c r="AD41" s="17">
        <f t="shared" si="2"/>
        <v>3647.7227057999994</v>
      </c>
      <c r="AE41" s="17">
        <f t="shared" si="2"/>
        <v>3807.6450420999995</v>
      </c>
      <c r="AF41" s="17">
        <f t="shared" si="2"/>
        <v>3977.0072844999995</v>
      </c>
      <c r="AG41" s="17">
        <f t="shared" si="2"/>
        <v>4134.3875983999997</v>
      </c>
      <c r="AH41" s="17">
        <f t="shared" si="2"/>
        <v>4215.7190755000001</v>
      </c>
      <c r="AI41" s="37"/>
      <c r="AJ41" s="33"/>
      <c r="AK41" s="33"/>
    </row>
    <row r="42" spans="1:37" x14ac:dyDescent="0.2">
      <c r="A42" s="10"/>
      <c r="B42" s="45">
        <v>4</v>
      </c>
      <c r="C42" s="22">
        <v>2456.5100000000002</v>
      </c>
      <c r="D42" s="15">
        <v>2637.49</v>
      </c>
      <c r="E42" s="16">
        <v>2789.34</v>
      </c>
      <c r="F42" s="15">
        <v>2883.87</v>
      </c>
      <c r="G42" s="16">
        <v>2978.39</v>
      </c>
      <c r="H42" s="15">
        <v>3033.74</v>
      </c>
      <c r="I42" s="10"/>
      <c r="K42" s="45">
        <v>4</v>
      </c>
      <c r="L42" s="19">
        <f t="shared" si="0"/>
        <v>2456.5100000000002</v>
      </c>
      <c r="M42" s="19">
        <f t="shared" si="0"/>
        <v>2637.49</v>
      </c>
      <c r="N42" s="19">
        <f t="shared" si="0"/>
        <v>2789.34</v>
      </c>
      <c r="O42" s="19">
        <f t="shared" si="0"/>
        <v>2883.87</v>
      </c>
      <c r="P42" s="19">
        <f t="shared" si="0"/>
        <v>2978.39</v>
      </c>
      <c r="Q42" s="19">
        <f t="shared" si="0"/>
        <v>3033.74</v>
      </c>
      <c r="S42" s="45">
        <v>4</v>
      </c>
      <c r="T42" s="18">
        <f t="shared" si="1"/>
        <v>0.20100000000000001</v>
      </c>
      <c r="U42" s="18">
        <f t="shared" si="1"/>
        <v>0.20100000000000001</v>
      </c>
      <c r="V42" s="18">
        <f t="shared" si="1"/>
        <v>0.20100000000000001</v>
      </c>
      <c r="W42" s="18">
        <f t="shared" si="1"/>
        <v>0.20100000000000001</v>
      </c>
      <c r="X42" s="18">
        <f t="shared" si="1"/>
        <v>0.20100000000000001</v>
      </c>
      <c r="Y42" s="18">
        <f t="shared" si="1"/>
        <v>0.20100000000000001</v>
      </c>
      <c r="AA42" s="37"/>
      <c r="AB42" s="45">
        <v>4</v>
      </c>
      <c r="AC42" s="17">
        <f t="shared" si="3"/>
        <v>3252.3455447000001</v>
      </c>
      <c r="AD42" s="17">
        <f t="shared" si="2"/>
        <v>3491.9576352999998</v>
      </c>
      <c r="AE42" s="17">
        <f t="shared" si="2"/>
        <v>3693.0024798000009</v>
      </c>
      <c r="AF42" s="17">
        <f t="shared" si="2"/>
        <v>3818.1573639000003</v>
      </c>
      <c r="AG42" s="17">
        <f t="shared" si="2"/>
        <v>3943.2990083</v>
      </c>
      <c r="AH42" s="17">
        <f t="shared" si="2"/>
        <v>4016.5807478000002</v>
      </c>
      <c r="AI42" s="37"/>
      <c r="AJ42" s="33"/>
      <c r="AK42" s="33"/>
    </row>
    <row r="43" spans="1:37" x14ac:dyDescent="0.2">
      <c r="A43" s="10"/>
      <c r="B43" s="45">
        <v>3</v>
      </c>
      <c r="C43" s="22">
        <v>2418.66</v>
      </c>
      <c r="D43" s="15">
        <v>2613.29</v>
      </c>
      <c r="E43" s="16">
        <v>2660.65</v>
      </c>
      <c r="F43" s="15">
        <v>2768.92</v>
      </c>
      <c r="G43" s="16">
        <v>2850.16</v>
      </c>
      <c r="H43" s="15">
        <v>2924.58</v>
      </c>
      <c r="I43" s="10"/>
      <c r="K43" s="45">
        <v>3</v>
      </c>
      <c r="L43" s="19">
        <f t="shared" si="0"/>
        <v>2418.66</v>
      </c>
      <c r="M43" s="19">
        <f t="shared" si="0"/>
        <v>2613.29</v>
      </c>
      <c r="N43" s="19">
        <f t="shared" si="0"/>
        <v>2660.65</v>
      </c>
      <c r="O43" s="19">
        <f t="shared" si="0"/>
        <v>2768.92</v>
      </c>
      <c r="P43" s="19">
        <f t="shared" si="0"/>
        <v>2850.16</v>
      </c>
      <c r="Q43" s="19">
        <f t="shared" si="0"/>
        <v>2924.58</v>
      </c>
      <c r="S43" s="45">
        <v>3</v>
      </c>
      <c r="T43" s="18">
        <f t="shared" si="1"/>
        <v>0.20100000000000001</v>
      </c>
      <c r="U43" s="18">
        <f t="shared" si="1"/>
        <v>0.20100000000000001</v>
      </c>
      <c r="V43" s="18">
        <f t="shared" si="1"/>
        <v>0.20100000000000001</v>
      </c>
      <c r="W43" s="18">
        <f t="shared" si="1"/>
        <v>0.20100000000000001</v>
      </c>
      <c r="X43" s="18">
        <f t="shared" si="1"/>
        <v>0.20100000000000001</v>
      </c>
      <c r="Y43" s="18">
        <f t="shared" si="1"/>
        <v>0.20100000000000001</v>
      </c>
      <c r="AA43" s="37"/>
      <c r="AB43" s="45">
        <v>3</v>
      </c>
      <c r="AC43" s="17">
        <f t="shared" si="3"/>
        <v>3202.2332802000001</v>
      </c>
      <c r="AD43" s="17">
        <f t="shared" si="2"/>
        <v>3459.9175613000002</v>
      </c>
      <c r="AE43" s="17">
        <f t="shared" si="2"/>
        <v>3522.6207804999999</v>
      </c>
      <c r="AF43" s="17">
        <f t="shared" si="2"/>
        <v>3665.9670123999999</v>
      </c>
      <c r="AG43" s="17">
        <f t="shared" si="2"/>
        <v>3773.5263352000002</v>
      </c>
      <c r="AH43" s="17">
        <f t="shared" si="2"/>
        <v>3872.0561826000007</v>
      </c>
      <c r="AI43" s="37"/>
      <c r="AJ43" s="33"/>
      <c r="AK43" s="33"/>
    </row>
    <row r="44" spans="1:37" x14ac:dyDescent="0.2">
      <c r="A44" s="10"/>
      <c r="B44" s="45" t="s">
        <v>24</v>
      </c>
      <c r="C44" s="42">
        <v>2261.6</v>
      </c>
      <c r="D44" s="19">
        <v>2487.98</v>
      </c>
      <c r="E44" s="20">
        <v>2569.31</v>
      </c>
      <c r="F44" s="19">
        <v>2677.75</v>
      </c>
      <c r="G44" s="20">
        <v>2752.26</v>
      </c>
      <c r="H44" s="19">
        <v>2807.88</v>
      </c>
      <c r="I44" s="10"/>
      <c r="K44" s="45" t="s">
        <v>24</v>
      </c>
      <c r="L44" s="19">
        <f t="shared" si="0"/>
        <v>2261.6</v>
      </c>
      <c r="M44" s="19">
        <f t="shared" si="0"/>
        <v>2487.98</v>
      </c>
      <c r="N44" s="19">
        <f t="shared" si="0"/>
        <v>2569.31</v>
      </c>
      <c r="O44" s="19">
        <f t="shared" si="0"/>
        <v>2677.75</v>
      </c>
      <c r="P44" s="19">
        <f t="shared" si="0"/>
        <v>2752.26</v>
      </c>
      <c r="Q44" s="19">
        <f t="shared" si="0"/>
        <v>2807.88</v>
      </c>
      <c r="S44" s="45" t="s">
        <v>24</v>
      </c>
      <c r="T44" s="18">
        <f t="shared" si="1"/>
        <v>0.20100000000000001</v>
      </c>
      <c r="U44" s="18">
        <f t="shared" si="1"/>
        <v>0.20100000000000001</v>
      </c>
      <c r="V44" s="18">
        <f t="shared" si="1"/>
        <v>0.20100000000000001</v>
      </c>
      <c r="W44" s="18">
        <f t="shared" si="1"/>
        <v>0.20100000000000001</v>
      </c>
      <c r="X44" s="18">
        <f t="shared" si="1"/>
        <v>0.20100000000000001</v>
      </c>
      <c r="Y44" s="18">
        <f t="shared" si="1"/>
        <v>0.20100000000000001</v>
      </c>
      <c r="AA44" s="37"/>
      <c r="AB44" s="45" t="s">
        <v>24</v>
      </c>
      <c r="AC44" s="17">
        <f t="shared" si="3"/>
        <v>2994.2905519999999</v>
      </c>
      <c r="AD44" s="17">
        <f t="shared" ref="AD44:AD46" si="4">IF(U44&lt;1, (12*D44+D44*D73)* (1+$C$19+U44)*$C$13*$C$16/12, (( 12*D44+D44*D73)* (1+$C$19)+12*U44)*$C$13*$C$16/12)</f>
        <v>3294.0108806000003</v>
      </c>
      <c r="AE44" s="17">
        <f t="shared" ref="AE44:AE46" si="5">IF(V44&lt;1, (12*E44+E44*E73)* (1+$C$19+V44)*$C$13*$C$16/12, (( 12*E44+E44*E73)* (1+$C$19)+12*V44)*$C$13*$C$16/12)</f>
        <v>3401.6893607000002</v>
      </c>
      <c r="AF44" s="17">
        <f t="shared" ref="AF44:AF46" si="6">IF(W44&lt;1, (12*F44+F44*F73)* (1+$C$19+W44)*$C$13*$C$16/12, (( 12*F44+F44*F73)* (1+$C$19)+12*W44)*$C$13*$C$16/12)</f>
        <v>3545.2606675000002</v>
      </c>
      <c r="AG44" s="17">
        <f t="shared" ref="AG44:AG46" si="7">IF(X44&lt;1, (12*G44+G44*G73)* (1+$C$19+X44)*$C$13*$C$16/12, (( 12*G44+G44*G73)* (1+$C$19)+12*X44)*$C$13*$C$16/12)</f>
        <v>3643.9096721999999</v>
      </c>
      <c r="AH44" s="17">
        <f t="shared" ref="AH44:AH46" si="8">IF(Y44&lt;1, (12*H44+H44*H73)* (1+$C$19+Y44)*$C$13*$C$16/12, (( 12*H44+H44*H73)* (1+$C$19)+12*Y44)*$C$13*$C$16/12)</f>
        <v>3717.5488836</v>
      </c>
      <c r="AI44" s="37"/>
      <c r="AJ44" s="33"/>
      <c r="AK44" s="33"/>
    </row>
    <row r="45" spans="1:37" x14ac:dyDescent="0.2">
      <c r="A45" s="10"/>
      <c r="B45" s="45">
        <v>2</v>
      </c>
      <c r="C45" s="22">
        <v>2242.16</v>
      </c>
      <c r="D45" s="15">
        <v>2439.13</v>
      </c>
      <c r="E45" s="16">
        <v>2486.89</v>
      </c>
      <c r="F45" s="15">
        <v>2555.0500000000002</v>
      </c>
      <c r="G45" s="16">
        <v>2704.86</v>
      </c>
      <c r="H45" s="15">
        <v>2861.58</v>
      </c>
      <c r="I45" s="10"/>
      <c r="K45" s="45">
        <v>2</v>
      </c>
      <c r="L45" s="19">
        <f t="shared" si="0"/>
        <v>2242.16</v>
      </c>
      <c r="M45" s="19">
        <f t="shared" si="0"/>
        <v>2439.13</v>
      </c>
      <c r="N45" s="19">
        <f t="shared" si="0"/>
        <v>2486.89</v>
      </c>
      <c r="O45" s="19">
        <f t="shared" si="0"/>
        <v>2555.0500000000002</v>
      </c>
      <c r="P45" s="19">
        <f t="shared" si="0"/>
        <v>2704.86</v>
      </c>
      <c r="Q45" s="19">
        <f t="shared" si="0"/>
        <v>2861.58</v>
      </c>
      <c r="S45" s="45">
        <v>2</v>
      </c>
      <c r="T45" s="18">
        <f t="shared" si="1"/>
        <v>0.20100000000000001</v>
      </c>
      <c r="U45" s="18">
        <f t="shared" si="1"/>
        <v>0.20100000000000001</v>
      </c>
      <c r="V45" s="18">
        <f t="shared" si="1"/>
        <v>0.20100000000000001</v>
      </c>
      <c r="W45" s="18">
        <f t="shared" si="1"/>
        <v>0.20100000000000001</v>
      </c>
      <c r="X45" s="18">
        <f t="shared" si="1"/>
        <v>0.20100000000000001</v>
      </c>
      <c r="Y45" s="18">
        <f t="shared" si="1"/>
        <v>0.20100000000000001</v>
      </c>
      <c r="AA45" s="37"/>
      <c r="AB45" s="45">
        <v>2</v>
      </c>
      <c r="AC45" s="17">
        <f t="shared" si="3"/>
        <v>2968.5525751999999</v>
      </c>
      <c r="AD45" s="17">
        <f t="shared" si="4"/>
        <v>3229.3349461000003</v>
      </c>
      <c r="AE45" s="17">
        <f t="shared" si="5"/>
        <v>3292.5677533000003</v>
      </c>
      <c r="AF45" s="17">
        <f t="shared" si="6"/>
        <v>3382.8095485000008</v>
      </c>
      <c r="AG45" s="17">
        <f t="shared" si="7"/>
        <v>3581.1534942000003</v>
      </c>
      <c r="AH45" s="17">
        <f t="shared" si="8"/>
        <v>3788.6460726</v>
      </c>
      <c r="AI45" s="37"/>
      <c r="AJ45" s="33"/>
      <c r="AK45" s="33"/>
    </row>
    <row r="46" spans="1:37" x14ac:dyDescent="0.2">
      <c r="A46" s="10"/>
      <c r="B46" s="46">
        <v>1</v>
      </c>
      <c r="C46" s="43"/>
      <c r="D46" s="24">
        <v>2015.52</v>
      </c>
      <c r="E46" s="25">
        <v>2048.86</v>
      </c>
      <c r="F46" s="24">
        <v>2090.5500000000002</v>
      </c>
      <c r="G46" s="25">
        <v>2129.42</v>
      </c>
      <c r="H46" s="24">
        <v>2229.4699999999998</v>
      </c>
      <c r="I46" s="10"/>
      <c r="K46" s="46">
        <v>1</v>
      </c>
      <c r="L46" s="26">
        <f t="shared" si="0"/>
        <v>0</v>
      </c>
      <c r="M46" s="26">
        <f t="shared" si="0"/>
        <v>2015.52</v>
      </c>
      <c r="N46" s="26">
        <f t="shared" si="0"/>
        <v>2048.86</v>
      </c>
      <c r="O46" s="26">
        <f t="shared" si="0"/>
        <v>2090.5500000000002</v>
      </c>
      <c r="P46" s="26">
        <f t="shared" si="0"/>
        <v>2129.42</v>
      </c>
      <c r="Q46" s="26">
        <f t="shared" si="0"/>
        <v>2229.4699999999998</v>
      </c>
      <c r="S46" s="46">
        <v>1</v>
      </c>
      <c r="T46" s="27">
        <f t="shared" si="1"/>
        <v>0</v>
      </c>
      <c r="U46" s="27">
        <f t="shared" si="1"/>
        <v>0.20100000000000001</v>
      </c>
      <c r="V46" s="27">
        <f t="shared" si="1"/>
        <v>0.20100000000000001</v>
      </c>
      <c r="W46" s="27">
        <f t="shared" si="1"/>
        <v>0.20100000000000001</v>
      </c>
      <c r="X46" s="27">
        <f t="shared" si="1"/>
        <v>0.20100000000000001</v>
      </c>
      <c r="Y46" s="27">
        <f t="shared" si="1"/>
        <v>0.20100000000000001</v>
      </c>
      <c r="AA46" s="37"/>
      <c r="AB46" s="46">
        <v>1</v>
      </c>
      <c r="AC46" s="28">
        <f t="shared" si="3"/>
        <v>0</v>
      </c>
      <c r="AD46" s="28">
        <f t="shared" si="4"/>
        <v>2668.4880143999999</v>
      </c>
      <c r="AE46" s="28">
        <f t="shared" si="5"/>
        <v>2712.6291742000003</v>
      </c>
      <c r="AF46" s="28">
        <f t="shared" si="6"/>
        <v>2767.8254835000002</v>
      </c>
      <c r="AG46" s="28">
        <f t="shared" si="7"/>
        <v>2819.2881973999997</v>
      </c>
      <c r="AH46" s="28">
        <f t="shared" si="8"/>
        <v>2951.7513959000003</v>
      </c>
      <c r="AI46" s="37"/>
      <c r="AJ46" s="33"/>
      <c r="AK46" s="33"/>
    </row>
    <row r="47" spans="1:37" x14ac:dyDescent="0.2">
      <c r="A47" s="10"/>
      <c r="B47" s="52"/>
      <c r="C47" s="50"/>
      <c r="D47" s="50"/>
      <c r="E47" s="50"/>
      <c r="F47" s="50"/>
      <c r="G47" s="50"/>
      <c r="H47" s="50"/>
      <c r="I47" s="10"/>
      <c r="K47" s="51"/>
      <c r="L47" s="20"/>
      <c r="M47" s="20"/>
      <c r="N47" s="20"/>
      <c r="O47" s="20"/>
      <c r="P47" s="20"/>
      <c r="Q47" s="20"/>
      <c r="S47" s="51"/>
      <c r="T47" s="48"/>
      <c r="U47" s="48"/>
      <c r="V47" s="48"/>
      <c r="W47" s="48"/>
      <c r="X47" s="48"/>
      <c r="Y47" s="48"/>
      <c r="AA47" s="37"/>
      <c r="AB47" s="37"/>
      <c r="AC47" s="37"/>
      <c r="AD47" s="37"/>
      <c r="AE47" s="37"/>
      <c r="AF47" s="37"/>
      <c r="AG47" s="37"/>
      <c r="AH47" s="37"/>
      <c r="AI47" s="37"/>
      <c r="AJ47" s="33"/>
      <c r="AK47" s="33"/>
    </row>
    <row r="48" spans="1:37" x14ac:dyDescent="0.2">
      <c r="A48" s="10"/>
      <c r="B48" s="72" t="s">
        <v>17</v>
      </c>
      <c r="C48" s="73"/>
      <c r="D48" s="50"/>
      <c r="E48" s="50"/>
      <c r="F48" s="50"/>
      <c r="G48" s="50"/>
      <c r="H48" s="50"/>
      <c r="I48" s="10"/>
      <c r="K48" s="51"/>
      <c r="L48" s="20"/>
      <c r="M48" s="20"/>
      <c r="N48" s="20"/>
      <c r="O48" s="20"/>
      <c r="P48" s="20"/>
      <c r="Q48" s="20"/>
      <c r="S48" s="51"/>
      <c r="T48" s="48"/>
      <c r="U48" s="48"/>
      <c r="V48" s="48"/>
      <c r="W48" s="48"/>
      <c r="X48" s="48"/>
      <c r="Y48" s="48"/>
      <c r="AA48" s="34"/>
      <c r="AB48" s="51"/>
      <c r="AC48" s="20"/>
      <c r="AD48" s="20"/>
      <c r="AE48" s="20"/>
      <c r="AF48" s="20"/>
      <c r="AG48" s="20"/>
      <c r="AH48" s="20"/>
      <c r="AI48" s="34"/>
      <c r="AJ48" s="33"/>
      <c r="AK48" s="33"/>
    </row>
    <row r="49" spans="1:37" x14ac:dyDescent="0.2">
      <c r="A49" s="10"/>
      <c r="B49" s="2" t="s">
        <v>1</v>
      </c>
      <c r="C49" s="3" t="s">
        <v>14</v>
      </c>
      <c r="D49" s="50"/>
      <c r="E49" s="50"/>
      <c r="F49" s="50"/>
      <c r="G49" s="50"/>
      <c r="H49" s="50"/>
      <c r="I49" s="10"/>
      <c r="K49" s="51"/>
      <c r="L49" s="20"/>
      <c r="M49" s="20"/>
      <c r="N49" s="20"/>
      <c r="O49" s="20"/>
      <c r="P49" s="20"/>
      <c r="Q49" s="20"/>
      <c r="S49" s="51"/>
      <c r="T49" s="48"/>
      <c r="U49" s="48"/>
      <c r="V49" s="48"/>
      <c r="W49" s="48"/>
      <c r="X49" s="48"/>
      <c r="Y49" s="48"/>
      <c r="AA49" s="34"/>
      <c r="AB49" s="51"/>
      <c r="AC49" s="20"/>
      <c r="AD49" s="20"/>
      <c r="AE49" s="20"/>
      <c r="AF49" s="20"/>
      <c r="AG49" s="20"/>
      <c r="AH49" s="20"/>
      <c r="AI49" s="34"/>
      <c r="AJ49" s="33"/>
      <c r="AK49" s="33"/>
    </row>
    <row r="50" spans="1:37" x14ac:dyDescent="0.2">
      <c r="A50" s="10"/>
      <c r="B50" s="6">
        <v>450</v>
      </c>
      <c r="C50" s="7">
        <v>0.28289999999999998</v>
      </c>
      <c r="D50" s="50"/>
      <c r="E50" s="50"/>
      <c r="F50" s="50"/>
      <c r="G50" s="50"/>
      <c r="H50" s="50"/>
      <c r="I50" s="10"/>
      <c r="K50" s="51"/>
      <c r="L50" s="20"/>
      <c r="M50" s="20"/>
      <c r="N50" s="20"/>
      <c r="O50" s="20"/>
      <c r="P50" s="20"/>
      <c r="Q50" s="20"/>
      <c r="S50" s="51"/>
      <c r="T50" s="48"/>
      <c r="U50" s="48"/>
      <c r="V50" s="48"/>
      <c r="W50" s="48"/>
      <c r="X50" s="48"/>
      <c r="Y50" s="48"/>
      <c r="AA50" s="34"/>
      <c r="AB50" s="51"/>
      <c r="AC50" s="20"/>
      <c r="AD50" s="20"/>
      <c r="AE50" s="20"/>
      <c r="AF50" s="20"/>
      <c r="AG50" s="20"/>
      <c r="AH50" s="20"/>
      <c r="AI50" s="34"/>
      <c r="AJ50" s="33"/>
      <c r="AK50" s="33"/>
    </row>
    <row r="51" spans="1:37" x14ac:dyDescent="0.2">
      <c r="A51" s="10"/>
      <c r="B51" s="6">
        <v>4837.5</v>
      </c>
      <c r="C51" s="7">
        <v>0.20100000000000001</v>
      </c>
      <c r="D51" s="50"/>
      <c r="E51" s="50"/>
      <c r="F51" s="50"/>
      <c r="G51" s="50"/>
      <c r="H51" s="50"/>
      <c r="I51" s="10"/>
      <c r="K51" s="51"/>
      <c r="L51" s="20"/>
      <c r="M51" s="20"/>
      <c r="N51" s="20"/>
      <c r="O51" s="20"/>
      <c r="P51" s="20"/>
      <c r="Q51" s="20"/>
      <c r="S51" s="51"/>
      <c r="T51" s="48"/>
      <c r="U51" s="48"/>
      <c r="V51" s="48"/>
      <c r="W51" s="48"/>
      <c r="X51" s="48"/>
      <c r="Y51" s="48"/>
      <c r="AA51" s="34"/>
      <c r="AB51" s="51"/>
      <c r="AC51" s="20"/>
      <c r="AD51" s="20"/>
      <c r="AE51" s="20"/>
      <c r="AF51" s="20"/>
      <c r="AG51" s="20"/>
      <c r="AH51" s="20"/>
      <c r="AI51" s="34"/>
      <c r="AJ51" s="33"/>
      <c r="AK51" s="33"/>
    </row>
    <row r="52" spans="1:37" x14ac:dyDescent="0.2">
      <c r="A52" s="10"/>
      <c r="B52" s="6">
        <v>6750</v>
      </c>
      <c r="C52" s="7">
        <v>0.17599999999999999</v>
      </c>
      <c r="D52" s="50"/>
      <c r="E52" s="50"/>
      <c r="F52" s="50"/>
      <c r="G52" s="50"/>
      <c r="H52" s="50"/>
      <c r="I52" s="10"/>
      <c r="K52" s="51"/>
      <c r="L52" s="20"/>
      <c r="M52" s="20"/>
      <c r="N52" s="20"/>
      <c r="O52" s="20"/>
      <c r="P52" s="20"/>
      <c r="Q52" s="20"/>
      <c r="S52" s="51"/>
      <c r="T52" s="48"/>
      <c r="U52" s="48"/>
      <c r="V52" s="48"/>
      <c r="W52" s="48"/>
      <c r="X52" s="48"/>
      <c r="Y52" s="48"/>
      <c r="AA52" s="34"/>
      <c r="AB52" s="51"/>
      <c r="AC52" s="20"/>
      <c r="AD52" s="20"/>
      <c r="AE52" s="20"/>
      <c r="AF52" s="20"/>
      <c r="AG52" s="20"/>
      <c r="AH52" s="20"/>
      <c r="AI52" s="34"/>
      <c r="AJ52" s="33"/>
      <c r="AK52" s="33"/>
    </row>
    <row r="53" spans="1:37" x14ac:dyDescent="0.2">
      <c r="A53" s="10"/>
      <c r="B53" s="8" t="s">
        <v>2</v>
      </c>
      <c r="C53" s="9">
        <v>1187.75</v>
      </c>
      <c r="D53" s="50"/>
      <c r="E53" s="50"/>
      <c r="F53" s="50"/>
      <c r="G53" s="50"/>
      <c r="H53" s="50"/>
      <c r="I53" s="10"/>
      <c r="K53" s="51"/>
      <c r="L53" s="20"/>
      <c r="M53" s="20"/>
      <c r="N53" s="20"/>
      <c r="O53" s="20"/>
      <c r="P53" s="20"/>
      <c r="Q53" s="20"/>
      <c r="S53" s="51"/>
      <c r="T53" s="48"/>
      <c r="U53" s="48"/>
      <c r="V53" s="48"/>
      <c r="W53" s="48"/>
      <c r="X53" s="48"/>
      <c r="Y53" s="48"/>
      <c r="AA53" s="34"/>
      <c r="AB53" s="51"/>
      <c r="AC53" s="20"/>
      <c r="AD53" s="20"/>
      <c r="AE53" s="20"/>
      <c r="AF53" s="20"/>
      <c r="AG53" s="20"/>
      <c r="AH53" s="20"/>
      <c r="AI53" s="34"/>
      <c r="AJ53" s="33"/>
      <c r="AK53" s="33"/>
    </row>
    <row r="54" spans="1:37" x14ac:dyDescent="0.2">
      <c r="A54" s="10"/>
      <c r="B54" s="10"/>
      <c r="C54" s="10"/>
      <c r="D54" s="10"/>
      <c r="E54" s="10"/>
      <c r="F54" s="10"/>
      <c r="G54" s="10"/>
      <c r="H54" s="10"/>
      <c r="I54" s="10"/>
      <c r="AA54" s="34"/>
      <c r="AB54" s="34"/>
      <c r="AC54" s="34"/>
      <c r="AD54" s="34"/>
      <c r="AE54" s="34"/>
      <c r="AF54" s="34"/>
      <c r="AG54" s="34"/>
      <c r="AH54" s="34"/>
      <c r="AI54" s="34"/>
      <c r="AJ54" s="33"/>
      <c r="AK54" s="33"/>
    </row>
    <row r="55" spans="1:37" x14ac:dyDescent="0.2">
      <c r="A55" s="10"/>
      <c r="B55" s="72" t="s">
        <v>15</v>
      </c>
      <c r="C55" s="74"/>
      <c r="D55" s="74"/>
      <c r="E55" s="74"/>
      <c r="F55" s="74"/>
      <c r="G55" s="74"/>
      <c r="H55" s="73"/>
      <c r="I55" s="10"/>
      <c r="K55" s="49"/>
      <c r="L55" s="49"/>
      <c r="M55" s="49"/>
      <c r="N55" s="49"/>
      <c r="O55" s="49"/>
      <c r="P55" s="49"/>
      <c r="Q55" s="49"/>
      <c r="R55" s="49"/>
      <c r="S55" s="49"/>
      <c r="T55" s="49"/>
      <c r="U55" s="49"/>
      <c r="V55" s="49"/>
      <c r="W55" s="49"/>
      <c r="X55" s="49"/>
      <c r="Y55" s="49"/>
      <c r="AA55" s="34"/>
      <c r="AB55" s="34"/>
      <c r="AC55" s="34"/>
      <c r="AD55" s="34"/>
      <c r="AE55" s="34"/>
      <c r="AF55" s="34"/>
      <c r="AG55" s="34"/>
      <c r="AH55" s="34"/>
      <c r="AI55" s="34"/>
      <c r="AJ55" s="33"/>
      <c r="AK55" s="33"/>
    </row>
    <row r="56" spans="1:37" x14ac:dyDescent="0.2">
      <c r="A56" s="10"/>
      <c r="B56" s="11" t="s">
        <v>3</v>
      </c>
      <c r="C56" s="12" t="s">
        <v>4</v>
      </c>
      <c r="D56" s="13" t="s">
        <v>5</v>
      </c>
      <c r="E56" s="12" t="s">
        <v>6</v>
      </c>
      <c r="F56" s="13" t="s">
        <v>7</v>
      </c>
      <c r="G56" s="13" t="s">
        <v>8</v>
      </c>
      <c r="H56" s="14" t="s">
        <v>9</v>
      </c>
      <c r="I56" s="10"/>
      <c r="K56" s="49"/>
      <c r="L56" s="49"/>
      <c r="M56" s="49"/>
      <c r="N56" s="49"/>
      <c r="O56" s="49"/>
      <c r="P56" s="49"/>
      <c r="Q56" s="49"/>
      <c r="R56" s="49"/>
      <c r="S56" s="49"/>
      <c r="T56" s="49"/>
      <c r="U56" s="49"/>
      <c r="V56" s="49"/>
      <c r="W56" s="49"/>
      <c r="X56" s="49"/>
      <c r="Y56" s="49"/>
      <c r="AA56" s="34"/>
      <c r="AB56" s="34"/>
      <c r="AC56" s="34"/>
      <c r="AD56" s="34"/>
      <c r="AE56" s="34"/>
      <c r="AF56" s="34"/>
      <c r="AG56" s="34"/>
      <c r="AH56" s="34"/>
      <c r="AI56" s="34"/>
    </row>
    <row r="57" spans="1:37" x14ac:dyDescent="0.2">
      <c r="A57" s="10"/>
      <c r="B57" s="44" t="s">
        <v>22</v>
      </c>
      <c r="C57" s="30">
        <v>0.6</v>
      </c>
      <c r="D57" s="30">
        <v>0.6</v>
      </c>
      <c r="E57" s="30">
        <v>0.6</v>
      </c>
      <c r="F57" s="30">
        <v>0.6</v>
      </c>
      <c r="G57" s="30">
        <v>0.6</v>
      </c>
      <c r="H57" s="30"/>
      <c r="I57" s="10"/>
      <c r="K57" s="49"/>
      <c r="L57" s="49"/>
      <c r="M57" s="49"/>
      <c r="N57" s="49"/>
      <c r="O57" s="49"/>
      <c r="P57" s="49"/>
      <c r="Q57" s="49"/>
      <c r="R57" s="49"/>
      <c r="S57" s="49"/>
      <c r="T57" s="49"/>
      <c r="U57" s="49"/>
      <c r="V57" s="49"/>
      <c r="W57" s="49"/>
      <c r="X57" s="49"/>
      <c r="Y57" s="49"/>
      <c r="AA57" s="34"/>
      <c r="AB57" s="34"/>
      <c r="AC57" s="34"/>
      <c r="AD57" s="34"/>
      <c r="AE57" s="34"/>
      <c r="AF57" s="34"/>
      <c r="AG57" s="34"/>
      <c r="AH57" s="34"/>
      <c r="AI57" s="34"/>
    </row>
    <row r="58" spans="1:37" x14ac:dyDescent="0.2">
      <c r="A58" s="10"/>
      <c r="B58" s="45">
        <v>15</v>
      </c>
      <c r="C58" s="30">
        <v>0.6</v>
      </c>
      <c r="D58" s="30">
        <v>0.6</v>
      </c>
      <c r="E58" s="30">
        <v>0.6</v>
      </c>
      <c r="F58" s="30">
        <v>0.6</v>
      </c>
      <c r="G58" s="30">
        <v>0.6</v>
      </c>
      <c r="H58" s="30">
        <v>0.6</v>
      </c>
      <c r="I58" s="10"/>
      <c r="K58" s="49"/>
      <c r="L58" s="49"/>
      <c r="M58" s="49"/>
      <c r="N58" s="49"/>
      <c r="O58" s="49"/>
      <c r="P58" s="49"/>
      <c r="Q58" s="49"/>
      <c r="R58" s="49"/>
      <c r="S58" s="49"/>
      <c r="T58" s="49"/>
      <c r="U58" s="49"/>
      <c r="V58" s="49"/>
      <c r="W58" s="49"/>
      <c r="X58" s="49"/>
      <c r="Y58" s="49"/>
      <c r="AA58" s="34"/>
      <c r="AB58" s="34"/>
      <c r="AC58" s="34"/>
      <c r="AD58" s="34"/>
      <c r="AE58" s="34"/>
      <c r="AF58" s="34"/>
      <c r="AG58" s="34"/>
      <c r="AH58" s="34"/>
      <c r="AI58" s="34"/>
    </row>
    <row r="59" spans="1:37" x14ac:dyDescent="0.2">
      <c r="A59" s="10"/>
      <c r="B59" s="45">
        <v>14</v>
      </c>
      <c r="C59" s="30">
        <v>0.6</v>
      </c>
      <c r="D59" s="30">
        <v>0.6</v>
      </c>
      <c r="E59" s="30">
        <v>0.6</v>
      </c>
      <c r="F59" s="30">
        <v>0.6</v>
      </c>
      <c r="G59" s="30">
        <v>0.6</v>
      </c>
      <c r="H59" s="30">
        <v>0.6</v>
      </c>
      <c r="I59" s="10"/>
      <c r="K59" s="49"/>
      <c r="L59" s="49"/>
      <c r="M59" s="49"/>
      <c r="N59" s="49"/>
      <c r="O59" s="49"/>
      <c r="P59" s="49"/>
      <c r="Q59" s="49"/>
      <c r="R59" s="49"/>
      <c r="S59" s="49"/>
      <c r="T59" s="49"/>
      <c r="U59" s="49"/>
      <c r="V59" s="49"/>
      <c r="W59" s="49"/>
      <c r="X59" s="49"/>
      <c r="Y59" s="49"/>
      <c r="AA59" s="34"/>
      <c r="AB59" s="34"/>
      <c r="AC59" s="34"/>
      <c r="AD59" s="34"/>
      <c r="AE59" s="34"/>
      <c r="AF59" s="34"/>
      <c r="AG59" s="34"/>
      <c r="AH59" s="34"/>
      <c r="AI59" s="34"/>
    </row>
    <row r="60" spans="1:37" x14ac:dyDescent="0.2">
      <c r="A60" s="10"/>
      <c r="B60" s="45">
        <v>13</v>
      </c>
      <c r="C60" s="30">
        <v>0.6</v>
      </c>
      <c r="D60" s="30">
        <v>0.6</v>
      </c>
      <c r="E60" s="30">
        <v>0.6</v>
      </c>
      <c r="F60" s="30">
        <v>0.6</v>
      </c>
      <c r="G60" s="30">
        <v>0.6</v>
      </c>
      <c r="H60" s="30">
        <v>0.6</v>
      </c>
      <c r="I60" s="10"/>
      <c r="K60" s="49"/>
      <c r="L60" s="49"/>
      <c r="M60" s="49"/>
      <c r="N60" s="49"/>
      <c r="O60" s="49"/>
      <c r="P60" s="49"/>
      <c r="Q60" s="49"/>
      <c r="R60" s="49"/>
      <c r="S60" s="49"/>
      <c r="T60" s="49"/>
      <c r="U60" s="49"/>
      <c r="V60" s="49"/>
      <c r="W60" s="49"/>
      <c r="X60" s="49"/>
      <c r="Y60" s="49"/>
      <c r="AA60" s="34"/>
      <c r="AB60" s="34"/>
      <c r="AC60" s="34"/>
      <c r="AD60" s="34"/>
      <c r="AE60" s="34"/>
      <c r="AF60" s="34"/>
      <c r="AG60" s="34"/>
      <c r="AH60" s="34"/>
      <c r="AI60" s="34"/>
    </row>
    <row r="61" spans="1:37" x14ac:dyDescent="0.2">
      <c r="A61" s="10"/>
      <c r="B61" s="47">
        <v>12</v>
      </c>
      <c r="C61" s="29">
        <v>0.8</v>
      </c>
      <c r="D61" s="29">
        <v>0.8</v>
      </c>
      <c r="E61" s="29">
        <v>0.8</v>
      </c>
      <c r="F61" s="29">
        <v>0.8</v>
      </c>
      <c r="G61" s="29">
        <v>0.8</v>
      </c>
      <c r="H61" s="29">
        <v>0.8</v>
      </c>
      <c r="I61" s="10"/>
      <c r="K61" s="49"/>
      <c r="L61" s="49"/>
      <c r="M61" s="49"/>
      <c r="N61" s="49"/>
      <c r="O61" s="49"/>
      <c r="P61" s="49"/>
      <c r="Q61" s="49"/>
      <c r="R61" s="49"/>
      <c r="S61" s="49"/>
      <c r="T61" s="49"/>
      <c r="U61" s="49"/>
      <c r="V61" s="49"/>
      <c r="W61" s="49"/>
      <c r="X61" s="49"/>
      <c r="Y61" s="49"/>
      <c r="AA61" s="34"/>
      <c r="AB61" s="34"/>
      <c r="AC61" s="34"/>
      <c r="AD61" s="34"/>
      <c r="AE61" s="34"/>
      <c r="AF61" s="34"/>
      <c r="AG61" s="34"/>
      <c r="AH61" s="34"/>
      <c r="AI61" s="34"/>
    </row>
    <row r="62" spans="1:37" x14ac:dyDescent="0.2">
      <c r="A62" s="10"/>
      <c r="B62" s="47">
        <v>11</v>
      </c>
      <c r="C62" s="29">
        <v>0.8</v>
      </c>
      <c r="D62" s="29">
        <v>0.8</v>
      </c>
      <c r="E62" s="29">
        <v>0.8</v>
      </c>
      <c r="F62" s="29">
        <v>0.8</v>
      </c>
      <c r="G62" s="29">
        <v>0.8</v>
      </c>
      <c r="H62" s="29">
        <v>0.8</v>
      </c>
      <c r="I62" s="10"/>
      <c r="K62" s="49"/>
      <c r="L62" s="49"/>
      <c r="M62" s="49"/>
      <c r="N62" s="49"/>
      <c r="O62" s="49"/>
      <c r="P62" s="49"/>
      <c r="Q62" s="49"/>
      <c r="R62" s="49"/>
      <c r="S62" s="49"/>
      <c r="T62" s="49"/>
      <c r="U62" s="49"/>
      <c r="V62" s="49"/>
      <c r="W62" s="49"/>
      <c r="X62" s="49"/>
      <c r="Y62" s="49"/>
      <c r="AA62" s="34"/>
      <c r="AB62" s="34"/>
      <c r="AC62" s="34"/>
      <c r="AD62" s="34"/>
      <c r="AE62" s="34"/>
      <c r="AF62" s="34"/>
      <c r="AG62" s="34"/>
      <c r="AH62" s="34"/>
      <c r="AI62" s="34"/>
    </row>
    <row r="63" spans="1:37" x14ac:dyDescent="0.2">
      <c r="A63" s="10"/>
      <c r="B63" s="47">
        <v>10</v>
      </c>
      <c r="C63" s="29">
        <v>0.8</v>
      </c>
      <c r="D63" s="29">
        <v>0.8</v>
      </c>
      <c r="E63" s="29">
        <v>0.8</v>
      </c>
      <c r="F63" s="29">
        <v>0.8</v>
      </c>
      <c r="G63" s="29">
        <v>0.8</v>
      </c>
      <c r="H63" s="29">
        <v>0.8</v>
      </c>
      <c r="I63" s="10"/>
      <c r="K63" s="49"/>
      <c r="L63" s="49"/>
      <c r="M63" s="49"/>
      <c r="N63" s="49"/>
      <c r="O63" s="49"/>
      <c r="P63" s="49"/>
      <c r="Q63" s="49"/>
      <c r="R63" s="49"/>
      <c r="S63" s="49"/>
      <c r="T63" s="49"/>
      <c r="U63" s="49"/>
      <c r="V63" s="49"/>
      <c r="W63" s="49"/>
      <c r="X63" s="49"/>
      <c r="Y63" s="49"/>
      <c r="AA63" s="34"/>
      <c r="AB63" s="34"/>
      <c r="AC63" s="34"/>
      <c r="AD63" s="34"/>
      <c r="AE63" s="34"/>
      <c r="AF63" s="34"/>
      <c r="AG63" s="34"/>
      <c r="AH63" s="34"/>
      <c r="AI63" s="34"/>
    </row>
    <row r="64" spans="1:37" x14ac:dyDescent="0.2">
      <c r="A64" s="10"/>
      <c r="B64" s="47" t="s">
        <v>23</v>
      </c>
      <c r="C64" s="29">
        <v>0.8</v>
      </c>
      <c r="D64" s="29">
        <v>0.8</v>
      </c>
      <c r="E64" s="29">
        <v>0.8</v>
      </c>
      <c r="F64" s="29">
        <v>0.8</v>
      </c>
      <c r="G64" s="29">
        <v>0.8</v>
      </c>
      <c r="H64" s="29">
        <v>0.8</v>
      </c>
      <c r="I64" s="10"/>
      <c r="K64" s="49"/>
      <c r="L64" s="49"/>
      <c r="M64" s="49"/>
      <c r="N64" s="49"/>
      <c r="O64" s="49"/>
      <c r="P64" s="49"/>
      <c r="Q64" s="49"/>
      <c r="R64" s="49"/>
      <c r="S64" s="49"/>
      <c r="T64" s="49"/>
      <c r="U64" s="49"/>
      <c r="V64" s="49"/>
      <c r="W64" s="49"/>
      <c r="X64" s="49"/>
      <c r="Y64" s="49"/>
      <c r="AA64" s="34"/>
      <c r="AB64" s="34"/>
      <c r="AC64" s="34"/>
      <c r="AD64" s="34"/>
      <c r="AE64" s="34"/>
      <c r="AF64" s="34"/>
      <c r="AG64" s="34"/>
      <c r="AH64" s="34"/>
      <c r="AI64" s="34"/>
    </row>
    <row r="65" spans="1:35" x14ac:dyDescent="0.2">
      <c r="A65" s="10"/>
      <c r="B65" s="47" t="s">
        <v>12</v>
      </c>
      <c r="C65" s="29">
        <v>0.8</v>
      </c>
      <c r="D65" s="29">
        <v>0.8</v>
      </c>
      <c r="E65" s="29">
        <v>0.8</v>
      </c>
      <c r="F65" s="29">
        <v>0.8</v>
      </c>
      <c r="G65" s="29">
        <v>0.8</v>
      </c>
      <c r="H65" s="29">
        <v>0.8</v>
      </c>
      <c r="I65" s="10"/>
      <c r="K65" s="49"/>
      <c r="L65" s="49"/>
      <c r="M65" s="49"/>
      <c r="N65" s="49"/>
      <c r="O65" s="49"/>
      <c r="P65" s="49"/>
      <c r="Q65" s="49"/>
      <c r="R65" s="49"/>
      <c r="S65" s="49"/>
      <c r="T65" s="49"/>
      <c r="U65" s="49"/>
      <c r="V65" s="49"/>
      <c r="W65" s="49"/>
      <c r="X65" s="49"/>
      <c r="Y65" s="49"/>
      <c r="AA65" s="34"/>
      <c r="AB65" s="34"/>
      <c r="AC65" s="34"/>
      <c r="AD65" s="34"/>
      <c r="AE65" s="34"/>
      <c r="AF65" s="34"/>
      <c r="AG65" s="34"/>
      <c r="AH65" s="34"/>
      <c r="AI65" s="34"/>
    </row>
    <row r="66" spans="1:35" x14ac:dyDescent="0.2">
      <c r="A66" s="10"/>
      <c r="B66" s="47" t="s">
        <v>13</v>
      </c>
      <c r="C66" s="29">
        <v>0.8</v>
      </c>
      <c r="D66" s="29">
        <v>0.8</v>
      </c>
      <c r="E66" s="29">
        <v>0.8</v>
      </c>
      <c r="F66" s="29">
        <v>0.8</v>
      </c>
      <c r="G66" s="29">
        <v>0.8</v>
      </c>
      <c r="H66" s="29">
        <v>0.8</v>
      </c>
      <c r="I66" s="10"/>
      <c r="K66" s="49"/>
      <c r="L66" s="49"/>
      <c r="M66" s="49"/>
      <c r="N66" s="49"/>
      <c r="O66" s="49"/>
      <c r="P66" s="49"/>
      <c r="Q66" s="49"/>
      <c r="R66" s="49"/>
      <c r="S66" s="49"/>
      <c r="T66" s="49"/>
      <c r="U66" s="49"/>
      <c r="V66" s="49"/>
      <c r="W66" s="49"/>
      <c r="X66" s="49"/>
      <c r="Y66" s="49"/>
      <c r="AA66" s="34"/>
      <c r="AB66" s="34"/>
      <c r="AC66" s="34"/>
      <c r="AD66" s="34"/>
      <c r="AE66" s="34"/>
      <c r="AF66" s="34"/>
      <c r="AG66" s="34"/>
      <c r="AH66" s="34"/>
      <c r="AI66" s="34"/>
    </row>
    <row r="67" spans="1:35" x14ac:dyDescent="0.2">
      <c r="A67" s="10"/>
      <c r="B67" s="45">
        <v>8</v>
      </c>
      <c r="C67" s="30">
        <v>0.9</v>
      </c>
      <c r="D67" s="30">
        <v>0.9</v>
      </c>
      <c r="E67" s="30">
        <v>0.9</v>
      </c>
      <c r="F67" s="30">
        <v>0.9</v>
      </c>
      <c r="G67" s="30">
        <v>0.9</v>
      </c>
      <c r="H67" s="30">
        <v>0.9</v>
      </c>
      <c r="I67" s="10"/>
      <c r="K67" s="49"/>
      <c r="L67" s="49"/>
      <c r="M67" s="49"/>
      <c r="N67" s="49"/>
      <c r="O67" s="49"/>
      <c r="P67" s="49"/>
      <c r="Q67" s="49"/>
      <c r="R67" s="49"/>
      <c r="S67" s="49"/>
      <c r="T67" s="49"/>
      <c r="U67" s="49"/>
      <c r="V67" s="49"/>
      <c r="W67" s="49"/>
      <c r="X67" s="49"/>
      <c r="Y67" s="49"/>
      <c r="AA67" s="34"/>
      <c r="AB67" s="34"/>
      <c r="AC67" s="34"/>
      <c r="AD67" s="34"/>
      <c r="AE67" s="34"/>
      <c r="AF67" s="34"/>
      <c r="AG67" s="34"/>
      <c r="AH67" s="34"/>
      <c r="AI67" s="34"/>
    </row>
    <row r="68" spans="1:35" x14ac:dyDescent="0.2">
      <c r="A68" s="10"/>
      <c r="B68" s="45">
        <v>7</v>
      </c>
      <c r="C68" s="30">
        <v>0.9</v>
      </c>
      <c r="D68" s="30">
        <v>0.9</v>
      </c>
      <c r="E68" s="30">
        <v>0.9</v>
      </c>
      <c r="F68" s="30">
        <v>0.9</v>
      </c>
      <c r="G68" s="30">
        <v>0.9</v>
      </c>
      <c r="H68" s="30">
        <v>0.9</v>
      </c>
      <c r="I68" s="10"/>
      <c r="K68" s="49"/>
      <c r="L68" s="49"/>
      <c r="M68" s="49"/>
      <c r="N68" s="49"/>
      <c r="O68" s="49"/>
      <c r="P68" s="49"/>
      <c r="Q68" s="49"/>
      <c r="R68" s="49"/>
      <c r="S68" s="49"/>
      <c r="T68" s="49"/>
      <c r="U68" s="49"/>
      <c r="V68" s="49"/>
      <c r="W68" s="49"/>
      <c r="X68" s="49"/>
      <c r="Y68" s="49"/>
      <c r="AA68" s="34"/>
      <c r="AB68" s="34"/>
      <c r="AC68" s="34"/>
      <c r="AD68" s="34"/>
      <c r="AE68" s="34"/>
      <c r="AF68" s="34"/>
      <c r="AG68" s="34"/>
      <c r="AH68" s="34"/>
      <c r="AI68" s="34"/>
    </row>
    <row r="69" spans="1:35" x14ac:dyDescent="0.2">
      <c r="A69" s="10"/>
      <c r="B69" s="45">
        <v>6</v>
      </c>
      <c r="C69" s="30">
        <v>0.9</v>
      </c>
      <c r="D69" s="30">
        <v>0.9</v>
      </c>
      <c r="E69" s="30">
        <v>0.9</v>
      </c>
      <c r="F69" s="30">
        <v>0.9</v>
      </c>
      <c r="G69" s="30">
        <v>0.9</v>
      </c>
      <c r="H69" s="30">
        <v>0.9</v>
      </c>
      <c r="I69" s="10"/>
      <c r="K69" s="49"/>
      <c r="L69" s="49"/>
      <c r="M69" s="49"/>
      <c r="N69" s="49"/>
      <c r="O69" s="49"/>
      <c r="P69" s="49"/>
      <c r="Q69" s="49"/>
      <c r="R69" s="49"/>
      <c r="S69" s="49"/>
      <c r="T69" s="49"/>
      <c r="U69" s="49"/>
      <c r="V69" s="49"/>
      <c r="W69" s="49"/>
      <c r="X69" s="49"/>
      <c r="Y69" s="49"/>
      <c r="AA69" s="34"/>
      <c r="AB69" s="34"/>
      <c r="AC69" s="34"/>
      <c r="AD69" s="34"/>
      <c r="AE69" s="34"/>
      <c r="AF69" s="34"/>
      <c r="AG69" s="34"/>
      <c r="AH69" s="34"/>
      <c r="AI69" s="34"/>
    </row>
    <row r="70" spans="1:35" x14ac:dyDescent="0.2">
      <c r="A70" s="10"/>
      <c r="B70" s="45">
        <v>5</v>
      </c>
      <c r="C70" s="30">
        <v>0.9</v>
      </c>
      <c r="D70" s="30">
        <v>0.9</v>
      </c>
      <c r="E70" s="30">
        <v>0.9</v>
      </c>
      <c r="F70" s="30">
        <v>0.9</v>
      </c>
      <c r="G70" s="30">
        <v>0.9</v>
      </c>
      <c r="H70" s="30">
        <v>0.9</v>
      </c>
      <c r="I70" s="10"/>
      <c r="K70" s="49"/>
      <c r="L70" s="49"/>
      <c r="M70" s="49"/>
      <c r="N70" s="49"/>
      <c r="O70" s="49"/>
      <c r="P70" s="49"/>
      <c r="Q70" s="49"/>
      <c r="R70" s="49"/>
      <c r="S70" s="49"/>
      <c r="T70" s="49"/>
      <c r="U70" s="49"/>
      <c r="V70" s="49"/>
      <c r="W70" s="49"/>
      <c r="X70" s="49"/>
      <c r="Y70" s="49"/>
      <c r="AA70" s="34"/>
      <c r="AB70" s="34"/>
      <c r="AC70" s="34"/>
      <c r="AD70" s="34"/>
      <c r="AE70" s="34"/>
      <c r="AF70" s="34"/>
      <c r="AG70" s="34"/>
      <c r="AH70" s="34"/>
      <c r="AI70" s="34"/>
    </row>
    <row r="71" spans="1:35" x14ac:dyDescent="0.2">
      <c r="A71" s="10"/>
      <c r="B71" s="45">
        <v>4</v>
      </c>
      <c r="C71" s="30">
        <v>0.9</v>
      </c>
      <c r="D71" s="30">
        <v>0.9</v>
      </c>
      <c r="E71" s="30">
        <v>0.9</v>
      </c>
      <c r="F71" s="30">
        <v>0.9</v>
      </c>
      <c r="G71" s="30">
        <v>0.9</v>
      </c>
      <c r="H71" s="30">
        <v>0.9</v>
      </c>
      <c r="I71" s="10"/>
      <c r="K71" s="49"/>
      <c r="L71" s="49"/>
      <c r="M71" s="49"/>
      <c r="N71" s="49"/>
      <c r="O71" s="49"/>
      <c r="P71" s="49"/>
      <c r="Q71" s="49"/>
      <c r="R71" s="49"/>
      <c r="S71" s="49"/>
      <c r="T71" s="49"/>
      <c r="U71" s="49"/>
      <c r="V71" s="49"/>
      <c r="W71" s="49"/>
      <c r="X71" s="49"/>
      <c r="Y71" s="49"/>
      <c r="AA71" s="34"/>
      <c r="AB71" s="34"/>
      <c r="AC71" s="34"/>
      <c r="AD71" s="34"/>
      <c r="AE71" s="34"/>
      <c r="AF71" s="34"/>
      <c r="AG71" s="34"/>
      <c r="AH71" s="34"/>
      <c r="AI71" s="34"/>
    </row>
    <row r="72" spans="1:35" x14ac:dyDescent="0.2">
      <c r="A72" s="10"/>
      <c r="B72" s="45">
        <v>3</v>
      </c>
      <c r="C72" s="30">
        <v>0.9</v>
      </c>
      <c r="D72" s="30">
        <v>0.9</v>
      </c>
      <c r="E72" s="30">
        <v>0.9</v>
      </c>
      <c r="F72" s="30">
        <v>0.9</v>
      </c>
      <c r="G72" s="30">
        <v>0.9</v>
      </c>
      <c r="H72" s="30">
        <v>0.9</v>
      </c>
      <c r="I72" s="10"/>
      <c r="K72" s="49"/>
      <c r="L72" s="49"/>
      <c r="M72" s="49"/>
      <c r="N72" s="49"/>
      <c r="O72" s="49"/>
      <c r="P72" s="49"/>
      <c r="Q72" s="49"/>
      <c r="R72" s="49"/>
      <c r="S72" s="49"/>
      <c r="T72" s="49"/>
      <c r="U72" s="49"/>
      <c r="V72" s="49"/>
      <c r="W72" s="49"/>
      <c r="X72" s="49"/>
      <c r="Y72" s="49"/>
      <c r="AA72" s="34"/>
      <c r="AB72" s="34"/>
      <c r="AC72" s="34"/>
      <c r="AD72" s="34"/>
      <c r="AE72" s="34"/>
      <c r="AF72" s="34"/>
      <c r="AG72" s="34"/>
      <c r="AH72" s="34"/>
      <c r="AI72" s="34"/>
    </row>
    <row r="73" spans="1:35" x14ac:dyDescent="0.2">
      <c r="A73" s="10"/>
      <c r="B73" s="45" t="s">
        <v>24</v>
      </c>
      <c r="C73" s="30">
        <v>0.9</v>
      </c>
      <c r="D73" s="30">
        <v>0.9</v>
      </c>
      <c r="E73" s="30">
        <v>0.9</v>
      </c>
      <c r="F73" s="30">
        <v>0.9</v>
      </c>
      <c r="G73" s="30">
        <v>0.9</v>
      </c>
      <c r="H73" s="30">
        <v>0.9</v>
      </c>
      <c r="I73" s="10"/>
      <c r="K73" s="49"/>
      <c r="L73" s="49"/>
      <c r="M73" s="49"/>
      <c r="N73" s="49"/>
      <c r="O73" s="49"/>
      <c r="P73" s="49"/>
      <c r="Q73" s="49"/>
      <c r="R73" s="49"/>
      <c r="S73" s="49"/>
      <c r="T73" s="49"/>
      <c r="U73" s="49"/>
      <c r="V73" s="49"/>
      <c r="W73" s="49"/>
      <c r="X73" s="49"/>
      <c r="Y73" s="49"/>
      <c r="AA73" s="34"/>
      <c r="AB73" s="34"/>
      <c r="AC73" s="34"/>
      <c r="AD73" s="34"/>
      <c r="AE73" s="34"/>
      <c r="AF73" s="34"/>
      <c r="AG73" s="34"/>
      <c r="AH73" s="34"/>
      <c r="AI73" s="34"/>
    </row>
    <row r="74" spans="1:35" x14ac:dyDescent="0.2">
      <c r="A74" s="10"/>
      <c r="B74" s="45">
        <v>2</v>
      </c>
      <c r="C74" s="30">
        <v>0.9</v>
      </c>
      <c r="D74" s="30">
        <v>0.9</v>
      </c>
      <c r="E74" s="30">
        <v>0.9</v>
      </c>
      <c r="F74" s="30">
        <v>0.9</v>
      </c>
      <c r="G74" s="30">
        <v>0.9</v>
      </c>
      <c r="H74" s="30">
        <v>0.9</v>
      </c>
      <c r="I74" s="10"/>
      <c r="K74" s="49"/>
      <c r="L74" s="49"/>
      <c r="M74" s="49"/>
      <c r="N74" s="49"/>
      <c r="O74" s="49"/>
      <c r="P74" s="49"/>
      <c r="Q74" s="49"/>
      <c r="R74" s="49"/>
      <c r="S74" s="49"/>
      <c r="T74" s="49"/>
      <c r="U74" s="49"/>
      <c r="V74" s="49"/>
      <c r="W74" s="49"/>
      <c r="X74" s="49"/>
      <c r="Y74" s="49"/>
      <c r="AA74" s="34"/>
      <c r="AB74" s="34"/>
      <c r="AC74" s="34"/>
      <c r="AD74" s="34"/>
      <c r="AE74" s="34"/>
      <c r="AF74" s="34"/>
      <c r="AG74" s="34"/>
      <c r="AH74" s="34"/>
      <c r="AI74" s="34"/>
    </row>
    <row r="75" spans="1:35" x14ac:dyDescent="0.2">
      <c r="A75" s="10"/>
      <c r="B75" s="46">
        <v>1</v>
      </c>
      <c r="C75" s="30"/>
      <c r="D75" s="30">
        <v>0.9</v>
      </c>
      <c r="E75" s="30">
        <v>0.9</v>
      </c>
      <c r="F75" s="30">
        <v>0.9</v>
      </c>
      <c r="G75" s="30">
        <v>0.9</v>
      </c>
      <c r="H75" s="30">
        <v>0.9</v>
      </c>
      <c r="I75" s="10"/>
      <c r="K75" s="49"/>
      <c r="L75" s="49"/>
      <c r="M75" s="49"/>
      <c r="N75" s="49"/>
      <c r="O75" s="49"/>
      <c r="P75" s="49"/>
      <c r="Q75" s="49"/>
      <c r="R75" s="49"/>
      <c r="S75" s="49"/>
      <c r="T75" s="49"/>
      <c r="U75" s="49"/>
      <c r="V75" s="49"/>
      <c r="W75" s="49"/>
      <c r="X75" s="49"/>
      <c r="Y75" s="49"/>
      <c r="AA75" s="34"/>
      <c r="AB75" s="34"/>
      <c r="AC75" s="34"/>
      <c r="AD75" s="34"/>
      <c r="AE75" s="34"/>
      <c r="AF75" s="34"/>
      <c r="AG75" s="34"/>
      <c r="AH75" s="34"/>
      <c r="AI75" s="34"/>
    </row>
    <row r="76" spans="1:35" x14ac:dyDescent="0.2">
      <c r="A76" s="10"/>
      <c r="B76" s="10"/>
      <c r="C76" s="10"/>
      <c r="D76" s="10"/>
      <c r="E76" s="10"/>
      <c r="F76" s="10"/>
      <c r="G76" s="10"/>
      <c r="H76" s="10"/>
      <c r="I76" s="10"/>
      <c r="AA76" s="34"/>
      <c r="AB76" s="34"/>
      <c r="AC76" s="34"/>
      <c r="AD76" s="34"/>
      <c r="AE76" s="34"/>
      <c r="AF76" s="34"/>
      <c r="AG76" s="34"/>
      <c r="AH76" s="34"/>
      <c r="AI76" s="34"/>
    </row>
  </sheetData>
  <mergeCells count="12">
    <mergeCell ref="AB26:AH26"/>
    <mergeCell ref="B48:C48"/>
    <mergeCell ref="B55:H55"/>
    <mergeCell ref="B10:C10"/>
    <mergeCell ref="B24:C24"/>
    <mergeCell ref="B26:H26"/>
    <mergeCell ref="K26:Q26"/>
    <mergeCell ref="S26:Y26"/>
    <mergeCell ref="AB24:AH24"/>
    <mergeCell ref="AG23:AH23"/>
    <mergeCell ref="AB23:AF23"/>
    <mergeCell ref="AB19:AH21"/>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79"/>
  <sheetViews>
    <sheetView zoomScaleNormal="100" workbookViewId="0">
      <selection activeCell="K13" sqref="K13"/>
    </sheetView>
  </sheetViews>
  <sheetFormatPr baseColWidth="10" defaultColWidth="9.140625" defaultRowHeight="12" x14ac:dyDescent="0.2"/>
  <cols>
    <col min="1" max="1" width="2" style="1" customWidth="1"/>
    <col min="2" max="2" width="18.28515625" style="1" customWidth="1"/>
    <col min="3" max="3" width="9.28515625" style="1" bestFit="1" customWidth="1"/>
    <col min="4" max="6" width="7" style="1" bestFit="1" customWidth="1"/>
    <col min="7" max="8" width="7.28515625" style="1" bestFit="1" customWidth="1"/>
    <col min="9" max="10" width="1.85546875" style="1" customWidth="1"/>
    <col min="11" max="11" width="11.85546875" style="1" customWidth="1"/>
    <col min="12" max="12" width="7" style="1" customWidth="1"/>
    <col min="13" max="17" width="7.85546875" style="1" customWidth="1"/>
    <col min="18" max="18" width="1.7109375" style="1" customWidth="1"/>
    <col min="19" max="19" width="11.85546875" style="1" customWidth="1"/>
    <col min="20" max="25" width="8.7109375" style="1" customWidth="1"/>
    <col min="26" max="26" width="1.85546875" style="1" customWidth="1"/>
    <col min="27" max="27" width="2.5703125" style="1" customWidth="1"/>
    <col min="28" max="28" width="12.5703125" style="1" bestFit="1" customWidth="1"/>
    <col min="29" max="34" width="7.7109375" style="1" customWidth="1"/>
    <col min="35" max="35" width="3" style="1" customWidth="1"/>
    <col min="36" max="16384" width="9.140625" style="1"/>
  </cols>
  <sheetData>
    <row r="1" spans="1:37" x14ac:dyDescent="0.2">
      <c r="B1" s="53" t="s">
        <v>30</v>
      </c>
      <c r="C1" s="55">
        <v>45117</v>
      </c>
      <c r="D1" s="56" t="s">
        <v>33</v>
      </c>
    </row>
    <row r="2" spans="1:37" x14ac:dyDescent="0.2">
      <c r="B2" s="53"/>
      <c r="C2" s="55">
        <v>45117</v>
      </c>
      <c r="D2" s="53" t="s">
        <v>31</v>
      </c>
      <c r="E2" s="53"/>
      <c r="F2" s="53"/>
      <c r="G2" s="53"/>
      <c r="H2" s="53"/>
      <c r="I2" s="53"/>
      <c r="J2" s="53"/>
      <c r="K2" s="53"/>
      <c r="L2" s="53"/>
      <c r="M2" s="53"/>
      <c r="N2" s="53"/>
      <c r="O2" s="53"/>
    </row>
    <row r="3" spans="1:37" x14ac:dyDescent="0.2">
      <c r="B3" s="53"/>
      <c r="C3" s="55">
        <v>45117</v>
      </c>
      <c r="D3" s="53" t="s">
        <v>34</v>
      </c>
      <c r="E3" s="53"/>
      <c r="F3" s="53"/>
      <c r="G3" s="53"/>
      <c r="H3" s="53"/>
      <c r="I3" s="53"/>
      <c r="J3" s="53"/>
      <c r="K3" s="53"/>
      <c r="L3" s="53"/>
      <c r="M3" s="53"/>
      <c r="N3" s="53"/>
      <c r="O3" s="53"/>
    </row>
    <row r="4" spans="1:37" x14ac:dyDescent="0.2">
      <c r="B4" s="53"/>
      <c r="C4" s="55">
        <v>45146</v>
      </c>
      <c r="D4" s="53" t="s">
        <v>41</v>
      </c>
      <c r="E4" s="53"/>
      <c r="F4" s="53"/>
      <c r="G4" s="53"/>
      <c r="H4" s="53"/>
      <c r="I4" s="53"/>
      <c r="J4" s="53"/>
      <c r="K4" s="53"/>
      <c r="L4" s="53"/>
      <c r="M4" s="53"/>
      <c r="N4" s="53"/>
      <c r="O4" s="53"/>
    </row>
    <row r="5" spans="1:37" x14ac:dyDescent="0.2">
      <c r="B5" s="53"/>
      <c r="C5" s="55">
        <v>45288</v>
      </c>
      <c r="D5" s="53" t="s">
        <v>45</v>
      </c>
      <c r="E5" s="53"/>
      <c r="F5" s="53"/>
      <c r="G5" s="53"/>
      <c r="H5" s="53"/>
      <c r="I5" s="53"/>
      <c r="J5" s="53"/>
      <c r="K5" s="53"/>
      <c r="L5" s="53"/>
      <c r="M5" s="53"/>
      <c r="N5" s="53"/>
      <c r="O5" s="53"/>
    </row>
    <row r="6" spans="1:37" x14ac:dyDescent="0.2">
      <c r="B6" s="53"/>
      <c r="C6" s="55">
        <v>45825</v>
      </c>
      <c r="D6" s="53" t="s">
        <v>50</v>
      </c>
      <c r="E6" s="53"/>
      <c r="F6" s="53"/>
      <c r="G6" s="53"/>
      <c r="H6" s="53"/>
      <c r="I6" s="53"/>
      <c r="J6" s="53"/>
      <c r="K6" s="53"/>
      <c r="L6" s="53"/>
      <c r="M6" s="53"/>
      <c r="N6" s="53"/>
      <c r="O6" s="53"/>
    </row>
    <row r="8" spans="1:37" x14ac:dyDescent="0.2">
      <c r="A8" s="10"/>
      <c r="B8" s="10"/>
      <c r="C8" s="10"/>
      <c r="D8" s="10"/>
      <c r="E8" s="10"/>
      <c r="F8" s="10"/>
      <c r="G8" s="10"/>
      <c r="H8" s="10"/>
      <c r="I8" s="10"/>
      <c r="AA8" s="32"/>
      <c r="AB8" s="32"/>
      <c r="AC8" s="32"/>
      <c r="AD8" s="32"/>
      <c r="AE8" s="32"/>
      <c r="AF8" s="32"/>
      <c r="AG8" s="32"/>
      <c r="AH8" s="32"/>
      <c r="AI8" s="32"/>
    </row>
    <row r="9" spans="1:37" x14ac:dyDescent="0.2">
      <c r="A9" s="10"/>
      <c r="B9" s="41" t="s">
        <v>28</v>
      </c>
      <c r="C9" s="41"/>
      <c r="D9" s="10"/>
      <c r="E9" s="10"/>
      <c r="F9" s="10"/>
      <c r="G9" s="10"/>
      <c r="H9" s="10"/>
      <c r="I9" s="10"/>
      <c r="AA9" s="32"/>
      <c r="AB9" s="31" t="s">
        <v>18</v>
      </c>
      <c r="AC9" s="32"/>
      <c r="AD9" s="32"/>
      <c r="AE9" s="32"/>
      <c r="AF9" s="32"/>
      <c r="AG9" s="32"/>
      <c r="AH9" s="32"/>
      <c r="AI9" s="32"/>
    </row>
    <row r="10" spans="1:37" x14ac:dyDescent="0.2">
      <c r="A10" s="10"/>
      <c r="B10" s="41"/>
      <c r="C10" s="41"/>
      <c r="D10" s="10"/>
      <c r="E10" s="10"/>
      <c r="F10" s="10"/>
      <c r="G10" s="10"/>
      <c r="H10" s="10"/>
      <c r="I10" s="10"/>
      <c r="AA10" s="32"/>
      <c r="AB10" s="31"/>
      <c r="AC10" s="32"/>
      <c r="AD10" s="32"/>
      <c r="AE10" s="32"/>
      <c r="AF10" s="32"/>
      <c r="AG10" s="32"/>
      <c r="AH10" s="32"/>
      <c r="AI10" s="32"/>
    </row>
    <row r="11" spans="1:37" ht="27" customHeight="1" x14ac:dyDescent="0.2">
      <c r="A11" s="10"/>
      <c r="B11" s="75" t="s">
        <v>27</v>
      </c>
      <c r="C11" s="75"/>
      <c r="D11" s="10"/>
      <c r="E11" s="10"/>
      <c r="F11" s="10"/>
      <c r="G11" s="10"/>
      <c r="H11" s="10"/>
      <c r="I11" s="10"/>
      <c r="AA11" s="32"/>
      <c r="AB11" s="31"/>
      <c r="AC11" s="32"/>
      <c r="AD11" s="32"/>
      <c r="AE11" s="32"/>
      <c r="AF11" s="32"/>
      <c r="AG11" s="32"/>
      <c r="AH11" s="32"/>
      <c r="AI11" s="32"/>
    </row>
    <row r="12" spans="1:37" x14ac:dyDescent="0.2">
      <c r="A12" s="10"/>
      <c r="B12" s="41"/>
      <c r="C12" s="41"/>
      <c r="D12" s="10"/>
      <c r="E12" s="10"/>
      <c r="F12" s="10"/>
      <c r="G12" s="10"/>
      <c r="H12" s="10"/>
      <c r="I12" s="10"/>
      <c r="AA12" s="32"/>
      <c r="AB12" s="32"/>
      <c r="AC12" s="32"/>
      <c r="AD12" s="32"/>
      <c r="AE12" s="32"/>
      <c r="AF12" s="32"/>
      <c r="AG12" s="32"/>
      <c r="AH12" s="32"/>
      <c r="AI12" s="32"/>
    </row>
    <row r="13" spans="1:37" ht="36" x14ac:dyDescent="0.2">
      <c r="A13" s="10"/>
      <c r="B13" s="35" t="s">
        <v>19</v>
      </c>
      <c r="C13" s="36" t="s">
        <v>14</v>
      </c>
      <c r="D13" s="10"/>
      <c r="E13" s="10"/>
      <c r="F13" s="10"/>
      <c r="G13" s="10"/>
      <c r="H13" s="10"/>
      <c r="I13" s="10"/>
      <c r="AA13" s="32"/>
      <c r="AB13" s="32"/>
      <c r="AC13" s="32"/>
      <c r="AD13" s="32"/>
      <c r="AE13" s="32"/>
      <c r="AF13" s="32"/>
      <c r="AG13" s="32"/>
      <c r="AH13" s="32"/>
      <c r="AI13" s="32"/>
    </row>
    <row r="14" spans="1:37" x14ac:dyDescent="0.2">
      <c r="A14" s="10"/>
      <c r="B14" s="4" t="s">
        <v>0</v>
      </c>
      <c r="C14" s="5">
        <v>1</v>
      </c>
      <c r="D14" s="10"/>
      <c r="E14" s="10"/>
      <c r="F14" s="10"/>
      <c r="G14" s="10"/>
      <c r="H14" s="10"/>
      <c r="I14" s="10"/>
      <c r="AA14" s="32"/>
      <c r="AB14" s="32"/>
      <c r="AC14" s="32"/>
      <c r="AD14" s="32"/>
      <c r="AE14" s="32"/>
      <c r="AF14" s="32"/>
      <c r="AG14" s="32"/>
      <c r="AH14" s="32"/>
      <c r="AI14" s="32"/>
      <c r="AK14" s="33"/>
    </row>
    <row r="15" spans="1:37" x14ac:dyDescent="0.2">
      <c r="A15" s="10"/>
      <c r="B15" s="10"/>
      <c r="C15" s="64"/>
      <c r="D15" s="10"/>
      <c r="E15" s="10"/>
      <c r="F15" s="10"/>
      <c r="G15" s="10"/>
      <c r="H15" s="10"/>
      <c r="I15" s="10"/>
      <c r="AA15" s="32"/>
      <c r="AB15" s="32"/>
      <c r="AC15" s="32"/>
      <c r="AD15" s="32"/>
      <c r="AE15" s="32"/>
      <c r="AF15" s="32"/>
      <c r="AG15" s="32"/>
      <c r="AH15" s="32"/>
      <c r="AI15" s="32"/>
      <c r="AK15" s="33"/>
    </row>
    <row r="16" spans="1:37" ht="60" x14ac:dyDescent="0.2">
      <c r="A16" s="10"/>
      <c r="B16" s="65" t="s">
        <v>51</v>
      </c>
      <c r="C16" s="36" t="s">
        <v>14</v>
      </c>
      <c r="D16" s="10"/>
      <c r="E16" s="10"/>
      <c r="F16" s="10"/>
      <c r="G16" s="10"/>
      <c r="H16" s="10"/>
      <c r="I16" s="10"/>
      <c r="AA16" s="32"/>
      <c r="AB16" s="32"/>
      <c r="AC16" s="32"/>
      <c r="AD16" s="32"/>
      <c r="AE16" s="32"/>
      <c r="AF16" s="32"/>
      <c r="AG16" s="32"/>
      <c r="AH16" s="32"/>
      <c r="AI16" s="32"/>
      <c r="AK16" s="33"/>
    </row>
    <row r="17" spans="1:37" x14ac:dyDescent="0.2">
      <c r="A17" s="10"/>
      <c r="B17" s="4" t="s">
        <v>0</v>
      </c>
      <c r="C17" s="5">
        <v>1</v>
      </c>
      <c r="D17" s="10"/>
      <c r="E17" s="10"/>
      <c r="F17" s="10"/>
      <c r="G17" s="10"/>
      <c r="H17" s="10"/>
      <c r="I17" s="10"/>
      <c r="AA17" s="32"/>
      <c r="AB17" s="32"/>
      <c r="AC17" s="32"/>
      <c r="AD17" s="32"/>
      <c r="AE17" s="32"/>
      <c r="AF17" s="32"/>
      <c r="AG17" s="32"/>
      <c r="AH17" s="32"/>
      <c r="AI17" s="32"/>
      <c r="AK17" s="33"/>
    </row>
    <row r="18" spans="1:37" x14ac:dyDescent="0.2">
      <c r="A18" s="10"/>
      <c r="B18" s="10"/>
      <c r="C18" s="10"/>
      <c r="D18" s="10"/>
      <c r="E18" s="10"/>
      <c r="F18" s="10"/>
      <c r="G18" s="10"/>
      <c r="H18" s="10"/>
      <c r="I18" s="10"/>
      <c r="AA18" s="32"/>
      <c r="AB18" s="32"/>
      <c r="AC18" s="32"/>
      <c r="AD18" s="32"/>
      <c r="AE18" s="32"/>
      <c r="AF18" s="32"/>
      <c r="AG18" s="32"/>
      <c r="AH18" s="32"/>
      <c r="AI18" s="32"/>
    </row>
    <row r="19" spans="1:37" ht="24" x14ac:dyDescent="0.2">
      <c r="A19" s="10"/>
      <c r="B19" s="35" t="s">
        <v>25</v>
      </c>
      <c r="C19" s="36" t="s">
        <v>14</v>
      </c>
      <c r="D19" s="10"/>
      <c r="E19" s="10"/>
      <c r="F19" s="10"/>
      <c r="G19" s="10"/>
      <c r="H19" s="10"/>
      <c r="I19" s="10"/>
      <c r="AA19" s="32"/>
      <c r="AB19" s="32"/>
      <c r="AC19" s="32"/>
      <c r="AD19" s="32"/>
      <c r="AE19" s="32"/>
      <c r="AF19" s="32"/>
      <c r="AG19" s="32"/>
      <c r="AH19" s="32"/>
      <c r="AI19" s="32"/>
    </row>
    <row r="20" spans="1:37" x14ac:dyDescent="0.2">
      <c r="A20" s="10"/>
      <c r="B20" s="4" t="s">
        <v>20</v>
      </c>
      <c r="C20" s="30">
        <v>3.0599999999999999E-2</v>
      </c>
      <c r="D20" s="10"/>
      <c r="E20" s="10"/>
      <c r="F20" s="10"/>
      <c r="G20" s="10"/>
      <c r="H20" s="10"/>
      <c r="I20" s="10"/>
      <c r="AA20" s="32"/>
      <c r="AB20" s="32"/>
      <c r="AC20" s="32"/>
      <c r="AD20" s="32"/>
      <c r="AE20" s="32"/>
      <c r="AF20" s="32"/>
      <c r="AG20" s="32"/>
      <c r="AH20" s="32"/>
      <c r="AI20" s="32"/>
    </row>
    <row r="21" spans="1:37" x14ac:dyDescent="0.2">
      <c r="A21" s="10"/>
      <c r="B21" s="10"/>
      <c r="C21" s="59"/>
      <c r="D21" s="10"/>
      <c r="E21" s="10"/>
      <c r="F21" s="10"/>
      <c r="G21" s="10"/>
      <c r="H21" s="10"/>
      <c r="I21" s="10"/>
      <c r="AA21" s="32"/>
      <c r="AB21" s="32"/>
      <c r="AC21" s="32"/>
      <c r="AD21" s="32"/>
      <c r="AE21" s="32"/>
      <c r="AF21" s="32"/>
      <c r="AG21" s="32"/>
      <c r="AH21" s="32"/>
      <c r="AI21" s="32"/>
    </row>
    <row r="22" spans="1:37" ht="72" x14ac:dyDescent="0.2">
      <c r="A22" s="10"/>
      <c r="B22" s="35" t="s">
        <v>36</v>
      </c>
      <c r="C22" s="58" t="s">
        <v>14</v>
      </c>
      <c r="D22" s="10"/>
      <c r="E22" s="10"/>
      <c r="F22" s="10"/>
      <c r="G22" s="10"/>
      <c r="H22" s="10"/>
      <c r="I22" s="10"/>
      <c r="AA22" s="32"/>
      <c r="AB22" s="32"/>
      <c r="AC22" s="32"/>
      <c r="AD22" s="32"/>
      <c r="AE22" s="32"/>
      <c r="AF22" s="32"/>
      <c r="AG22" s="32"/>
      <c r="AH22" s="32"/>
      <c r="AI22" s="32"/>
    </row>
    <row r="23" spans="1:37" x14ac:dyDescent="0.2">
      <c r="A23" s="10"/>
      <c r="B23" s="57" t="s">
        <v>37</v>
      </c>
      <c r="C23" s="60">
        <f>220*C14</f>
        <v>220</v>
      </c>
      <c r="D23" s="10"/>
      <c r="E23" s="10"/>
      <c r="F23" s="10"/>
      <c r="G23" s="10"/>
      <c r="H23" s="10"/>
      <c r="I23" s="10"/>
      <c r="AA23" s="32"/>
      <c r="AB23" s="61"/>
      <c r="AC23" s="32"/>
      <c r="AD23" s="32"/>
      <c r="AE23" s="32"/>
      <c r="AF23" s="32"/>
      <c r="AG23" s="32"/>
      <c r="AH23" s="32"/>
      <c r="AI23" s="32"/>
    </row>
    <row r="24" spans="1:37" x14ac:dyDescent="0.2">
      <c r="A24" s="10"/>
      <c r="B24" s="10"/>
      <c r="C24" s="10"/>
      <c r="D24" s="10"/>
      <c r="E24" s="10"/>
      <c r="F24" s="10"/>
      <c r="G24" s="10"/>
      <c r="H24" s="10"/>
      <c r="I24" s="10"/>
      <c r="M24" s="33"/>
      <c r="AA24" s="32"/>
      <c r="AB24" s="32"/>
      <c r="AC24" s="32"/>
      <c r="AD24" s="32"/>
      <c r="AE24" s="32"/>
      <c r="AF24" s="32"/>
      <c r="AG24" s="32"/>
      <c r="AH24" s="32"/>
      <c r="AI24" s="32"/>
    </row>
    <row r="25" spans="1:37" ht="28.5" customHeight="1" x14ac:dyDescent="0.2">
      <c r="A25" s="10"/>
      <c r="B25" s="75" t="s">
        <v>26</v>
      </c>
      <c r="C25" s="75"/>
      <c r="D25" s="10"/>
      <c r="E25" s="10"/>
      <c r="F25" s="10"/>
      <c r="G25" s="10"/>
      <c r="H25" s="10"/>
      <c r="I25" s="10"/>
      <c r="AA25" s="37"/>
      <c r="AB25" s="85" t="s">
        <v>46</v>
      </c>
      <c r="AC25" s="85"/>
      <c r="AD25" s="85"/>
      <c r="AE25" s="85"/>
      <c r="AF25" s="85"/>
      <c r="AG25" s="63">
        <f>C23</f>
        <v>220</v>
      </c>
      <c r="AH25" s="62" t="s">
        <v>47</v>
      </c>
      <c r="AI25" s="37"/>
    </row>
    <row r="26" spans="1:37" x14ac:dyDescent="0.2">
      <c r="A26" s="10"/>
      <c r="B26" s="10"/>
      <c r="C26" s="10"/>
      <c r="D26" s="10"/>
      <c r="E26" s="10"/>
      <c r="F26" s="10"/>
      <c r="G26" s="10"/>
      <c r="H26" s="10"/>
      <c r="I26" s="10"/>
      <c r="AA26" s="37"/>
      <c r="AB26" s="37"/>
      <c r="AC26" s="37"/>
      <c r="AD26" s="37"/>
      <c r="AE26" s="37"/>
      <c r="AF26" s="37"/>
      <c r="AG26" s="37"/>
      <c r="AH26" s="37"/>
      <c r="AI26" s="37"/>
      <c r="AJ26" s="33"/>
      <c r="AK26" s="33"/>
    </row>
    <row r="27" spans="1:37" x14ac:dyDescent="0.2">
      <c r="A27" s="10"/>
      <c r="B27" s="72" t="s">
        <v>21</v>
      </c>
      <c r="C27" s="74"/>
      <c r="D27" s="74"/>
      <c r="E27" s="74"/>
      <c r="F27" s="74"/>
      <c r="G27" s="74"/>
      <c r="H27" s="73"/>
      <c r="I27" s="10"/>
      <c r="K27" s="76" t="s">
        <v>35</v>
      </c>
      <c r="L27" s="77"/>
      <c r="M27" s="77"/>
      <c r="N27" s="77"/>
      <c r="O27" s="77"/>
      <c r="P27" s="77"/>
      <c r="Q27" s="77"/>
      <c r="S27" s="76" t="s">
        <v>29</v>
      </c>
      <c r="T27" s="77"/>
      <c r="U27" s="77"/>
      <c r="V27" s="77"/>
      <c r="W27" s="77"/>
      <c r="X27" s="77"/>
      <c r="Y27" s="78"/>
      <c r="AA27" s="37"/>
      <c r="AB27" s="69" t="s">
        <v>16</v>
      </c>
      <c r="AC27" s="70"/>
      <c r="AD27" s="70"/>
      <c r="AE27" s="70"/>
      <c r="AF27" s="70"/>
      <c r="AG27" s="70"/>
      <c r="AH27" s="71"/>
      <c r="AI27" s="37"/>
      <c r="AJ27" s="33"/>
      <c r="AK27" s="33"/>
    </row>
    <row r="28" spans="1:37" x14ac:dyDescent="0.2">
      <c r="A28" s="10"/>
      <c r="B28" s="23" t="s">
        <v>3</v>
      </c>
      <c r="C28" s="38" t="s">
        <v>4</v>
      </c>
      <c r="D28" s="39" t="s">
        <v>5</v>
      </c>
      <c r="E28" s="38" t="s">
        <v>6</v>
      </c>
      <c r="F28" s="39" t="s">
        <v>7</v>
      </c>
      <c r="G28" s="39" t="s">
        <v>10</v>
      </c>
      <c r="H28" s="40" t="s">
        <v>11</v>
      </c>
      <c r="I28" s="10"/>
      <c r="K28" s="11" t="s">
        <v>3</v>
      </c>
      <c r="L28" s="12" t="s">
        <v>4</v>
      </c>
      <c r="M28" s="13" t="s">
        <v>5</v>
      </c>
      <c r="N28" s="12" t="s">
        <v>6</v>
      </c>
      <c r="O28" s="13" t="s">
        <v>7</v>
      </c>
      <c r="P28" s="13" t="s">
        <v>10</v>
      </c>
      <c r="Q28" s="12" t="s">
        <v>11</v>
      </c>
      <c r="S28" s="11" t="s">
        <v>3</v>
      </c>
      <c r="T28" s="12" t="s">
        <v>4</v>
      </c>
      <c r="U28" s="13" t="s">
        <v>5</v>
      </c>
      <c r="V28" s="12" t="s">
        <v>6</v>
      </c>
      <c r="W28" s="13" t="s">
        <v>7</v>
      </c>
      <c r="X28" s="13" t="s">
        <v>10</v>
      </c>
      <c r="Y28" s="12" t="s">
        <v>11</v>
      </c>
      <c r="AA28" s="37"/>
      <c r="AB28" s="11" t="s">
        <v>3</v>
      </c>
      <c r="AC28" s="12" t="s">
        <v>4</v>
      </c>
      <c r="AD28" s="12" t="s">
        <v>5</v>
      </c>
      <c r="AE28" s="12" t="s">
        <v>6</v>
      </c>
      <c r="AF28" s="12" t="s">
        <v>7</v>
      </c>
      <c r="AG28" s="12" t="s">
        <v>10</v>
      </c>
      <c r="AH28" s="12" t="s">
        <v>11</v>
      </c>
      <c r="AI28" s="37"/>
      <c r="AJ28" s="33"/>
      <c r="AK28" s="33"/>
    </row>
    <row r="29" spans="1:37" x14ac:dyDescent="0.2">
      <c r="A29" s="10"/>
      <c r="B29" s="44" t="s">
        <v>22</v>
      </c>
      <c r="C29" s="42">
        <v>6122.68</v>
      </c>
      <c r="D29" s="19">
        <v>6795.14</v>
      </c>
      <c r="E29" s="20">
        <v>7432.17</v>
      </c>
      <c r="F29" s="19">
        <v>7856.88</v>
      </c>
      <c r="G29" s="20">
        <v>7955.98</v>
      </c>
      <c r="H29" s="19"/>
      <c r="I29" s="10"/>
      <c r="K29" s="44" t="s">
        <v>22</v>
      </c>
      <c r="L29" s="17">
        <f t="shared" ref="L29:Q47" si="0">C29*$C$14</f>
        <v>6122.68</v>
      </c>
      <c r="M29" s="17">
        <f t="shared" si="0"/>
        <v>6795.14</v>
      </c>
      <c r="N29" s="17">
        <f t="shared" si="0"/>
        <v>7432.17</v>
      </c>
      <c r="O29" s="17">
        <f t="shared" si="0"/>
        <v>7856.88</v>
      </c>
      <c r="P29" s="17">
        <f t="shared" si="0"/>
        <v>7955.98</v>
      </c>
      <c r="Q29" s="17">
        <f t="shared" si="0"/>
        <v>0</v>
      </c>
      <c r="S29" s="44" t="s">
        <v>22</v>
      </c>
      <c r="T29" s="18">
        <f>IF(L29&gt;$B$55,$C$56,IF(L29&gt;$B$54,$C$55,IF(L29&gt;$B$53,$C$54,IF(L29&gt;$B$52,$C$53,IF(L29&gt;$B$51,$C$52,IF(L29&gt;0,$C$51,0))))))</f>
        <v>0.17799999999999999</v>
      </c>
      <c r="U29" s="18">
        <f t="shared" ref="U29:Y44" si="1">IF(M29&gt;$B$55,$C$56,IF(M29&gt;$B$54,$C$55,IF(M29&gt;$B$53,$C$54,IF(M29&gt;$B$52,$C$53,IF(M29&gt;$B$51,$C$52,IF(M29&gt;0,$C$51,0))))))</f>
        <v>0.17799999999999999</v>
      </c>
      <c r="V29" s="18">
        <f t="shared" si="1"/>
        <v>1262.6500000000001</v>
      </c>
      <c r="W29" s="18">
        <f t="shared" si="1"/>
        <v>1262.6500000000001</v>
      </c>
      <c r="X29" s="18">
        <f t="shared" si="1"/>
        <v>1262.6500000000001</v>
      </c>
      <c r="Y29" s="18">
        <f t="shared" si="1"/>
        <v>0</v>
      </c>
      <c r="AA29" s="37"/>
      <c r="AB29" s="44" t="s">
        <v>22</v>
      </c>
      <c r="AC29" s="28">
        <f>(IF(T29&lt;1, (12*C29+C29*C60)* (1+$C$20+T29)*$C$14*$C$17/12, (( 12*C29+C29*C60)* (1+$C$20)+12*T29)*$C$14*$C$17/12))+$C$23</f>
        <v>7989.8646004000002</v>
      </c>
      <c r="AD29" s="28">
        <f t="shared" ref="AD29:AH44" si="2">(IF(U29&lt;1, (12*D29+D29*D60)* (1+$C$20+U29)*$C$14*$C$17/12, (( 12*D29+D29*D60)* (1+$C$20)+12*U29)*$C$14*$C$17/12))+$C$23</f>
        <v>8843.2365141999999</v>
      </c>
      <c r="AE29" s="28">
        <f t="shared" si="2"/>
        <v>9525.2241221000004</v>
      </c>
      <c r="AF29" s="28">
        <f t="shared" si="2"/>
        <v>9984.8155543999983</v>
      </c>
      <c r="AG29" s="28">
        <f t="shared" si="2"/>
        <v>10092.054637399999</v>
      </c>
      <c r="AH29" s="28"/>
      <c r="AI29" s="37"/>
      <c r="AJ29" s="33"/>
      <c r="AK29" s="33"/>
    </row>
    <row r="30" spans="1:37" x14ac:dyDescent="0.2">
      <c r="A30" s="10"/>
      <c r="B30" s="45">
        <v>15</v>
      </c>
      <c r="C30" s="22">
        <v>5017.0600000000004</v>
      </c>
      <c r="D30" s="15">
        <v>5358.22</v>
      </c>
      <c r="E30" s="16">
        <v>5738.77</v>
      </c>
      <c r="F30" s="15">
        <v>6258.28</v>
      </c>
      <c r="G30" s="16">
        <v>6792.69</v>
      </c>
      <c r="H30" s="15">
        <v>7144.27</v>
      </c>
      <c r="I30" s="10"/>
      <c r="K30" s="45">
        <v>15</v>
      </c>
      <c r="L30" s="19">
        <f t="shared" si="0"/>
        <v>5017.0600000000004</v>
      </c>
      <c r="M30" s="19">
        <f t="shared" si="0"/>
        <v>5358.22</v>
      </c>
      <c r="N30" s="19">
        <f t="shared" si="0"/>
        <v>5738.77</v>
      </c>
      <c r="O30" s="19">
        <f t="shared" si="0"/>
        <v>6258.28</v>
      </c>
      <c r="P30" s="19">
        <f t="shared" si="0"/>
        <v>6792.69</v>
      </c>
      <c r="Q30" s="19">
        <f t="shared" si="0"/>
        <v>7144.27</v>
      </c>
      <c r="S30" s="45">
        <v>15</v>
      </c>
      <c r="T30" s="18">
        <f t="shared" ref="T30:Y47" si="3">IF(L30&gt;$B$55,$C$56,IF(L30&gt;$B$54,$C$55,IF(L30&gt;$B$53,$C$54,IF(L30&gt;$B$52,$C$53,IF(L30&gt;$B$51,$C$52,IF(L30&gt;0,$C$51,0))))))</f>
        <v>0.17799999999999999</v>
      </c>
      <c r="U30" s="18">
        <f t="shared" si="1"/>
        <v>0.17799999999999999</v>
      </c>
      <c r="V30" s="18">
        <f t="shared" si="1"/>
        <v>0.17799999999999999</v>
      </c>
      <c r="W30" s="18">
        <f t="shared" si="1"/>
        <v>0.17799999999999999</v>
      </c>
      <c r="X30" s="18">
        <f t="shared" si="1"/>
        <v>0.17799999999999999</v>
      </c>
      <c r="Y30" s="18">
        <f t="shared" si="1"/>
        <v>1262.6500000000001</v>
      </c>
      <c r="AA30" s="37"/>
      <c r="AB30" s="45">
        <v>15</v>
      </c>
      <c r="AC30" s="28">
        <f t="shared" ref="AC30:AC46" si="4">(IF(T30&lt;1, (12*C30+C30*C61)* (1+$C$20+T30)*$C$14*$C$17/12, (( 12*C30+C30*C61)* (1+$C$20)+12*T30)*$C$14*$C$17/12))+$C$23</f>
        <v>6586.7996517999991</v>
      </c>
      <c r="AD30" s="28">
        <f t="shared" si="2"/>
        <v>7019.7419265999997</v>
      </c>
      <c r="AE30" s="28">
        <f t="shared" si="2"/>
        <v>7502.6712931000002</v>
      </c>
      <c r="AF30" s="28">
        <f t="shared" si="2"/>
        <v>8161.9450683999994</v>
      </c>
      <c r="AG30" s="28">
        <f t="shared" si="2"/>
        <v>8840.1273906999995</v>
      </c>
      <c r="AH30" s="28">
        <f t="shared" si="2"/>
        <v>9213.6788950999999</v>
      </c>
      <c r="AI30" s="37"/>
      <c r="AJ30" s="33"/>
      <c r="AK30" s="33"/>
    </row>
    <row r="31" spans="1:37" x14ac:dyDescent="0.2">
      <c r="A31" s="10"/>
      <c r="B31" s="45">
        <v>14</v>
      </c>
      <c r="C31" s="22">
        <v>4542.9799999999996</v>
      </c>
      <c r="D31" s="15">
        <v>4851.8999999999996</v>
      </c>
      <c r="E31" s="16">
        <v>5255.33</v>
      </c>
      <c r="F31" s="15">
        <v>5703.01</v>
      </c>
      <c r="G31" s="16">
        <v>6202.05</v>
      </c>
      <c r="H31" s="15">
        <v>6560.31</v>
      </c>
      <c r="I31" s="10"/>
      <c r="K31" s="45">
        <v>14</v>
      </c>
      <c r="L31" s="19">
        <f t="shared" si="0"/>
        <v>4542.9799999999996</v>
      </c>
      <c r="M31" s="19">
        <f t="shared" si="0"/>
        <v>4851.8999999999996</v>
      </c>
      <c r="N31" s="19">
        <f t="shared" si="0"/>
        <v>5255.33</v>
      </c>
      <c r="O31" s="19">
        <f t="shared" si="0"/>
        <v>5703.01</v>
      </c>
      <c r="P31" s="19">
        <f t="shared" si="0"/>
        <v>6202.05</v>
      </c>
      <c r="Q31" s="19">
        <f t="shared" si="0"/>
        <v>6560.31</v>
      </c>
      <c r="S31" s="45">
        <v>14</v>
      </c>
      <c r="T31" s="18">
        <f t="shared" si="3"/>
        <v>0.20499999999999999</v>
      </c>
      <c r="U31" s="18">
        <f t="shared" si="1"/>
        <v>0.20499999999999999</v>
      </c>
      <c r="V31" s="18">
        <f t="shared" si="1"/>
        <v>0.17799999999999999</v>
      </c>
      <c r="W31" s="18">
        <f t="shared" si="1"/>
        <v>0.17799999999999999</v>
      </c>
      <c r="X31" s="18">
        <f t="shared" si="1"/>
        <v>0.17799999999999999</v>
      </c>
      <c r="Y31" s="18">
        <f t="shared" si="1"/>
        <v>0.17799999999999999</v>
      </c>
      <c r="AA31" s="37"/>
      <c r="AB31" s="45">
        <v>14</v>
      </c>
      <c r="AC31" s="28">
        <f t="shared" si="4"/>
        <v>6113.9713923999998</v>
      </c>
      <c r="AD31" s="28">
        <f t="shared" si="2"/>
        <v>6514.7580219999991</v>
      </c>
      <c r="AE31" s="28">
        <f t="shared" si="2"/>
        <v>6889.1714298999987</v>
      </c>
      <c r="AF31" s="28">
        <f t="shared" si="2"/>
        <v>7457.290780299998</v>
      </c>
      <c r="AG31" s="28">
        <f t="shared" si="2"/>
        <v>8090.587511499999</v>
      </c>
      <c r="AH31" s="28">
        <f t="shared" si="2"/>
        <v>8545.2301993000001</v>
      </c>
      <c r="AI31" s="37"/>
      <c r="AJ31" s="33"/>
      <c r="AK31" s="33"/>
    </row>
    <row r="32" spans="1:37" x14ac:dyDescent="0.2">
      <c r="A32" s="10"/>
      <c r="B32" s="45">
        <v>13</v>
      </c>
      <c r="C32" s="22">
        <v>4187.45</v>
      </c>
      <c r="D32" s="15">
        <v>4526.0200000000004</v>
      </c>
      <c r="E32" s="16">
        <v>4911.4399999999996</v>
      </c>
      <c r="F32" s="15">
        <v>5329.9</v>
      </c>
      <c r="G32" s="16">
        <v>5822.3</v>
      </c>
      <c r="H32" s="15">
        <v>6089.52</v>
      </c>
      <c r="I32" s="10"/>
      <c r="K32" s="45">
        <v>13</v>
      </c>
      <c r="L32" s="19">
        <f t="shared" si="0"/>
        <v>4187.45</v>
      </c>
      <c r="M32" s="19">
        <f t="shared" si="0"/>
        <v>4526.0200000000004</v>
      </c>
      <c r="N32" s="19">
        <f t="shared" si="0"/>
        <v>4911.4399999999996</v>
      </c>
      <c r="O32" s="19">
        <f t="shared" si="0"/>
        <v>5329.9</v>
      </c>
      <c r="P32" s="19">
        <f t="shared" si="0"/>
        <v>5822.3</v>
      </c>
      <c r="Q32" s="19">
        <f t="shared" si="0"/>
        <v>6089.52</v>
      </c>
      <c r="S32" s="45">
        <v>13</v>
      </c>
      <c r="T32" s="18">
        <f t="shared" si="3"/>
        <v>0.20499999999999999</v>
      </c>
      <c r="U32" s="18">
        <f t="shared" si="1"/>
        <v>0.20499999999999999</v>
      </c>
      <c r="V32" s="18">
        <f t="shared" si="1"/>
        <v>0.20499999999999999</v>
      </c>
      <c r="W32" s="18">
        <f t="shared" si="1"/>
        <v>0.17799999999999999</v>
      </c>
      <c r="X32" s="18">
        <f t="shared" si="1"/>
        <v>0.17799999999999999</v>
      </c>
      <c r="Y32" s="18">
        <f t="shared" si="1"/>
        <v>0.17799999999999999</v>
      </c>
      <c r="AA32" s="37"/>
      <c r="AB32" s="45">
        <v>13</v>
      </c>
      <c r="AC32" s="28">
        <f t="shared" si="4"/>
        <v>5652.7138809999997</v>
      </c>
      <c r="AD32" s="28">
        <f t="shared" si="2"/>
        <v>6091.9678276000013</v>
      </c>
      <c r="AE32" s="28">
        <f t="shared" si="2"/>
        <v>6592.0040272000006</v>
      </c>
      <c r="AF32" s="28">
        <f t="shared" si="2"/>
        <v>6983.8029969999989</v>
      </c>
      <c r="AG32" s="28">
        <f t="shared" si="2"/>
        <v>7608.6733690000001</v>
      </c>
      <c r="AH32" s="28">
        <f t="shared" si="2"/>
        <v>7947.7835655999997</v>
      </c>
      <c r="AI32" s="37"/>
      <c r="AJ32" s="33"/>
      <c r="AK32" s="33"/>
    </row>
    <row r="33" spans="1:37" s="21" customFormat="1" x14ac:dyDescent="0.2">
      <c r="A33" s="10"/>
      <c r="B33" s="45">
        <v>12</v>
      </c>
      <c r="C33" s="22">
        <v>3752.91</v>
      </c>
      <c r="D33" s="15">
        <v>4142.5</v>
      </c>
      <c r="E33" s="16">
        <v>4597.79</v>
      </c>
      <c r="F33" s="15">
        <v>5102.97</v>
      </c>
      <c r="G33" s="16">
        <v>5695.74</v>
      </c>
      <c r="H33" s="15">
        <v>5977</v>
      </c>
      <c r="I33" s="10"/>
      <c r="K33" s="45">
        <v>12</v>
      </c>
      <c r="L33" s="19">
        <f t="shared" si="0"/>
        <v>3752.91</v>
      </c>
      <c r="M33" s="19">
        <f t="shared" si="0"/>
        <v>4142.5</v>
      </c>
      <c r="N33" s="19">
        <f t="shared" si="0"/>
        <v>4597.79</v>
      </c>
      <c r="O33" s="19">
        <f t="shared" si="0"/>
        <v>5102.97</v>
      </c>
      <c r="P33" s="19">
        <f t="shared" si="0"/>
        <v>5695.74</v>
      </c>
      <c r="Q33" s="19">
        <f t="shared" si="0"/>
        <v>5977</v>
      </c>
      <c r="S33" s="45">
        <v>12</v>
      </c>
      <c r="T33" s="18">
        <f t="shared" si="3"/>
        <v>0.20499999999999999</v>
      </c>
      <c r="U33" s="18">
        <f t="shared" si="1"/>
        <v>0.20499999999999999</v>
      </c>
      <c r="V33" s="18">
        <f t="shared" si="1"/>
        <v>0.20499999999999999</v>
      </c>
      <c r="W33" s="18">
        <f t="shared" si="1"/>
        <v>0.17799999999999999</v>
      </c>
      <c r="X33" s="18">
        <f t="shared" si="1"/>
        <v>0.17799999999999999</v>
      </c>
      <c r="Y33" s="18">
        <f t="shared" si="1"/>
        <v>0.17799999999999999</v>
      </c>
      <c r="AA33" s="37"/>
      <c r="AB33" s="45">
        <v>12</v>
      </c>
      <c r="AC33" s="28">
        <f t="shared" si="4"/>
        <v>5166.2353024000004</v>
      </c>
      <c r="AD33" s="28">
        <f t="shared" si="2"/>
        <v>5679.7045333333335</v>
      </c>
      <c r="AE33" s="28">
        <f t="shared" si="2"/>
        <v>6279.7646122666665</v>
      </c>
      <c r="AF33" s="28">
        <f t="shared" si="2"/>
        <v>6798.612844799999</v>
      </c>
      <c r="AG33" s="28">
        <f t="shared" si="2"/>
        <v>7562.7961216000003</v>
      </c>
      <c r="AH33" s="28">
        <f t="shared" si="2"/>
        <v>7925.3890133333334</v>
      </c>
      <c r="AI33" s="37"/>
      <c r="AJ33" s="34"/>
      <c r="AK33" s="34"/>
    </row>
    <row r="34" spans="1:37" x14ac:dyDescent="0.2">
      <c r="A34" s="10"/>
      <c r="B34" s="45">
        <v>11</v>
      </c>
      <c r="C34" s="22">
        <v>3622.16</v>
      </c>
      <c r="D34" s="15">
        <v>3980.48</v>
      </c>
      <c r="E34" s="16">
        <v>4317.18</v>
      </c>
      <c r="F34" s="15">
        <v>4682.47</v>
      </c>
      <c r="G34" s="16">
        <v>5182.41</v>
      </c>
      <c r="H34" s="15">
        <v>5463.69</v>
      </c>
      <c r="I34" s="10"/>
      <c r="K34" s="45">
        <v>11</v>
      </c>
      <c r="L34" s="19">
        <f t="shared" si="0"/>
        <v>3622.16</v>
      </c>
      <c r="M34" s="19">
        <f t="shared" si="0"/>
        <v>3980.48</v>
      </c>
      <c r="N34" s="19">
        <f t="shared" si="0"/>
        <v>4317.18</v>
      </c>
      <c r="O34" s="19">
        <f t="shared" si="0"/>
        <v>4682.47</v>
      </c>
      <c r="P34" s="19">
        <f t="shared" si="0"/>
        <v>5182.41</v>
      </c>
      <c r="Q34" s="19">
        <f t="shared" si="0"/>
        <v>5463.69</v>
      </c>
      <c r="S34" s="45">
        <v>11</v>
      </c>
      <c r="T34" s="18">
        <f t="shared" si="3"/>
        <v>0.20499999999999999</v>
      </c>
      <c r="U34" s="18">
        <f t="shared" si="1"/>
        <v>0.20499999999999999</v>
      </c>
      <c r="V34" s="18">
        <f t="shared" si="1"/>
        <v>0.20499999999999999</v>
      </c>
      <c r="W34" s="18">
        <f t="shared" si="1"/>
        <v>0.20499999999999999</v>
      </c>
      <c r="X34" s="18">
        <f t="shared" si="1"/>
        <v>0.17799999999999999</v>
      </c>
      <c r="Y34" s="18">
        <f t="shared" si="1"/>
        <v>0.17799999999999999</v>
      </c>
      <c r="AA34" s="37"/>
      <c r="AB34" s="45">
        <v>11</v>
      </c>
      <c r="AC34" s="28">
        <f t="shared" si="4"/>
        <v>4993.9102890666663</v>
      </c>
      <c r="AD34" s="28">
        <f t="shared" si="2"/>
        <v>5466.1664938666663</v>
      </c>
      <c r="AE34" s="28">
        <f t="shared" si="2"/>
        <v>5909.9281152000003</v>
      </c>
      <c r="AF34" s="28">
        <f t="shared" si="2"/>
        <v>6391.3705941333328</v>
      </c>
      <c r="AG34" s="28">
        <f t="shared" si="2"/>
        <v>6901.0247743999998</v>
      </c>
      <c r="AH34" s="28">
        <f t="shared" si="2"/>
        <v>7263.6434496000002</v>
      </c>
      <c r="AI34" s="37"/>
      <c r="AJ34" s="33"/>
      <c r="AK34" s="33"/>
    </row>
    <row r="35" spans="1:37" x14ac:dyDescent="0.2">
      <c r="A35" s="10"/>
      <c r="B35" s="45">
        <v>10</v>
      </c>
      <c r="C35" s="22">
        <v>3492.26</v>
      </c>
      <c r="D35" s="15">
        <v>3773.01</v>
      </c>
      <c r="E35" s="16">
        <v>4092.18</v>
      </c>
      <c r="F35" s="15">
        <v>4438.33</v>
      </c>
      <c r="G35" s="16">
        <v>4823.79</v>
      </c>
      <c r="H35" s="15">
        <v>4950.3599999999997</v>
      </c>
      <c r="I35" s="10"/>
      <c r="K35" s="45">
        <v>10</v>
      </c>
      <c r="L35" s="19">
        <f t="shared" si="0"/>
        <v>3492.26</v>
      </c>
      <c r="M35" s="19">
        <f t="shared" si="0"/>
        <v>3773.01</v>
      </c>
      <c r="N35" s="19">
        <f t="shared" si="0"/>
        <v>4092.18</v>
      </c>
      <c r="O35" s="19">
        <f t="shared" si="0"/>
        <v>4438.33</v>
      </c>
      <c r="P35" s="19">
        <f t="shared" si="0"/>
        <v>4823.79</v>
      </c>
      <c r="Q35" s="19">
        <f t="shared" si="0"/>
        <v>4950.3599999999997</v>
      </c>
      <c r="S35" s="45">
        <v>10</v>
      </c>
      <c r="T35" s="18">
        <f t="shared" si="3"/>
        <v>0.20499999999999999</v>
      </c>
      <c r="U35" s="18">
        <f t="shared" si="1"/>
        <v>0.20499999999999999</v>
      </c>
      <c r="V35" s="18">
        <f t="shared" si="1"/>
        <v>0.20499999999999999</v>
      </c>
      <c r="W35" s="18">
        <f t="shared" si="1"/>
        <v>0.20499999999999999</v>
      </c>
      <c r="X35" s="18">
        <f t="shared" si="1"/>
        <v>0.20499999999999999</v>
      </c>
      <c r="Y35" s="18">
        <f t="shared" si="1"/>
        <v>0.20499999999999999</v>
      </c>
      <c r="AA35" s="37"/>
      <c r="AB35" s="45">
        <v>10</v>
      </c>
      <c r="AC35" s="28">
        <f t="shared" si="4"/>
        <v>4822.7055530666667</v>
      </c>
      <c r="AD35" s="28">
        <f t="shared" si="2"/>
        <v>5192.7265664000006</v>
      </c>
      <c r="AE35" s="28">
        <f t="shared" si="2"/>
        <v>5613.3841151999995</v>
      </c>
      <c r="AF35" s="28">
        <f t="shared" si="2"/>
        <v>6069.6005845333339</v>
      </c>
      <c r="AG35" s="28">
        <f t="shared" si="2"/>
        <v>6577.6265855999991</v>
      </c>
      <c r="AH35" s="28">
        <f t="shared" si="2"/>
        <v>6744.4424704000003</v>
      </c>
      <c r="AI35" s="37"/>
      <c r="AJ35" s="33"/>
      <c r="AK35" s="33"/>
    </row>
    <row r="36" spans="1:37" x14ac:dyDescent="0.2">
      <c r="A36" s="10"/>
      <c r="B36" s="45" t="s">
        <v>23</v>
      </c>
      <c r="C36" s="22">
        <v>3361.34</v>
      </c>
      <c r="D36" s="15">
        <v>3604.55</v>
      </c>
      <c r="E36" s="16">
        <v>3908.13</v>
      </c>
      <c r="F36" s="15">
        <v>4238.8999999999996</v>
      </c>
      <c r="G36" s="16">
        <v>4597.5200000000004</v>
      </c>
      <c r="H36" s="15">
        <v>4712.6400000000003</v>
      </c>
      <c r="I36" s="10"/>
      <c r="K36" s="45" t="s">
        <v>23</v>
      </c>
      <c r="L36" s="19">
        <f t="shared" si="0"/>
        <v>3361.34</v>
      </c>
      <c r="M36" s="19">
        <f t="shared" si="0"/>
        <v>3604.55</v>
      </c>
      <c r="N36" s="19">
        <f t="shared" si="0"/>
        <v>3908.13</v>
      </c>
      <c r="O36" s="19">
        <f t="shared" si="0"/>
        <v>4238.8999999999996</v>
      </c>
      <c r="P36" s="19">
        <f t="shared" si="0"/>
        <v>4597.5200000000004</v>
      </c>
      <c r="Q36" s="19">
        <f t="shared" si="0"/>
        <v>4712.6400000000003</v>
      </c>
      <c r="S36" s="45" t="s">
        <v>23</v>
      </c>
      <c r="T36" s="18">
        <f t="shared" si="3"/>
        <v>0.20499999999999999</v>
      </c>
      <c r="U36" s="18">
        <f t="shared" si="1"/>
        <v>0.20499999999999999</v>
      </c>
      <c r="V36" s="18">
        <f t="shared" si="1"/>
        <v>0.20499999999999999</v>
      </c>
      <c r="W36" s="18">
        <f t="shared" si="1"/>
        <v>0.20499999999999999</v>
      </c>
      <c r="X36" s="18">
        <f t="shared" si="1"/>
        <v>0.20499999999999999</v>
      </c>
      <c r="Y36" s="18">
        <f t="shared" si="1"/>
        <v>0.20499999999999999</v>
      </c>
      <c r="AA36" s="37"/>
      <c r="AB36" s="45" t="s">
        <v>23</v>
      </c>
      <c r="AC36" s="28">
        <f t="shared" si="4"/>
        <v>4650.1564842666676</v>
      </c>
      <c r="AD36" s="28">
        <f t="shared" si="2"/>
        <v>4970.7007786666672</v>
      </c>
      <c r="AE36" s="28">
        <f t="shared" si="2"/>
        <v>5370.8111232000001</v>
      </c>
      <c r="AF36" s="28">
        <f t="shared" si="2"/>
        <v>5806.7571626666659</v>
      </c>
      <c r="AG36" s="28">
        <f t="shared" si="2"/>
        <v>6279.4087594666671</v>
      </c>
      <c r="AH36" s="28">
        <f t="shared" si="2"/>
        <v>6431.1338496000017</v>
      </c>
      <c r="AI36" s="37"/>
      <c r="AJ36" s="33"/>
      <c r="AK36" s="33"/>
    </row>
    <row r="37" spans="1:37" x14ac:dyDescent="0.2">
      <c r="A37" s="10"/>
      <c r="B37" s="45" t="s">
        <v>12</v>
      </c>
      <c r="C37" s="22">
        <v>3230.42</v>
      </c>
      <c r="D37" s="15">
        <v>3341.54</v>
      </c>
      <c r="E37" s="16">
        <v>3619.82</v>
      </c>
      <c r="F37" s="15">
        <v>3925.18</v>
      </c>
      <c r="G37" s="16">
        <v>4261.26</v>
      </c>
      <c r="H37" s="15">
        <v>4542.51</v>
      </c>
      <c r="I37" s="10"/>
      <c r="K37" s="45" t="s">
        <v>12</v>
      </c>
      <c r="L37" s="19">
        <f t="shared" si="0"/>
        <v>3230.42</v>
      </c>
      <c r="M37" s="19">
        <f t="shared" si="0"/>
        <v>3341.54</v>
      </c>
      <c r="N37" s="19">
        <f t="shared" si="0"/>
        <v>3619.82</v>
      </c>
      <c r="O37" s="19">
        <f t="shared" si="0"/>
        <v>3925.18</v>
      </c>
      <c r="P37" s="19">
        <f t="shared" si="0"/>
        <v>4261.26</v>
      </c>
      <c r="Q37" s="19">
        <f t="shared" si="0"/>
        <v>4542.51</v>
      </c>
      <c r="S37" s="45" t="s">
        <v>12</v>
      </c>
      <c r="T37" s="18">
        <f t="shared" si="3"/>
        <v>0.20499999999999999</v>
      </c>
      <c r="U37" s="18">
        <f t="shared" si="1"/>
        <v>0.20499999999999999</v>
      </c>
      <c r="V37" s="18">
        <f t="shared" si="1"/>
        <v>0.20499999999999999</v>
      </c>
      <c r="W37" s="18">
        <f t="shared" si="1"/>
        <v>0.20499999999999999</v>
      </c>
      <c r="X37" s="18">
        <f t="shared" si="1"/>
        <v>0.20499999999999999</v>
      </c>
      <c r="Y37" s="18">
        <f t="shared" si="1"/>
        <v>0.20499999999999999</v>
      </c>
      <c r="AA37" s="37"/>
      <c r="AB37" s="45" t="s">
        <v>12</v>
      </c>
      <c r="AC37" s="28">
        <f t="shared" si="4"/>
        <v>4477.6074154666667</v>
      </c>
      <c r="AD37" s="28">
        <f t="shared" si="2"/>
        <v>4624.0606122666668</v>
      </c>
      <c r="AE37" s="28">
        <f t="shared" si="2"/>
        <v>4990.8262314666672</v>
      </c>
      <c r="AF37" s="28">
        <f t="shared" si="2"/>
        <v>5393.2825685333328</v>
      </c>
      <c r="AG37" s="28">
        <f t="shared" si="2"/>
        <v>5836.2270464000003</v>
      </c>
      <c r="AH37" s="28">
        <f t="shared" si="2"/>
        <v>6206.9070464000006</v>
      </c>
      <c r="AI37" s="37"/>
      <c r="AJ37" s="33"/>
      <c r="AK37" s="33"/>
    </row>
    <row r="38" spans="1:37" x14ac:dyDescent="0.2">
      <c r="A38" s="10"/>
      <c r="B38" s="45" t="s">
        <v>13</v>
      </c>
      <c r="C38" s="22">
        <v>3099.5</v>
      </c>
      <c r="D38" s="15">
        <v>3306.81</v>
      </c>
      <c r="E38" s="16">
        <v>3363.83</v>
      </c>
      <c r="F38" s="15">
        <v>3556.55</v>
      </c>
      <c r="G38" s="16">
        <v>3909.66</v>
      </c>
      <c r="H38" s="15">
        <v>4049.38</v>
      </c>
      <c r="I38" s="10"/>
      <c r="K38" s="45" t="s">
        <v>13</v>
      </c>
      <c r="L38" s="19">
        <f t="shared" si="0"/>
        <v>3099.5</v>
      </c>
      <c r="M38" s="19">
        <f t="shared" si="0"/>
        <v>3306.81</v>
      </c>
      <c r="N38" s="19">
        <f t="shared" si="0"/>
        <v>3363.83</v>
      </c>
      <c r="O38" s="19">
        <f t="shared" si="0"/>
        <v>3556.55</v>
      </c>
      <c r="P38" s="19">
        <f t="shared" si="0"/>
        <v>3909.66</v>
      </c>
      <c r="Q38" s="19">
        <f t="shared" si="0"/>
        <v>4049.38</v>
      </c>
      <c r="S38" s="45" t="s">
        <v>13</v>
      </c>
      <c r="T38" s="18">
        <f t="shared" si="3"/>
        <v>0.20499999999999999</v>
      </c>
      <c r="U38" s="18">
        <f t="shared" si="1"/>
        <v>0.20499999999999999</v>
      </c>
      <c r="V38" s="18">
        <f t="shared" si="1"/>
        <v>0.20499999999999999</v>
      </c>
      <c r="W38" s="18">
        <f t="shared" si="1"/>
        <v>0.20499999999999999</v>
      </c>
      <c r="X38" s="18">
        <f t="shared" si="1"/>
        <v>0.20499999999999999</v>
      </c>
      <c r="Y38" s="18">
        <f t="shared" si="1"/>
        <v>0.20499999999999999</v>
      </c>
      <c r="AA38" s="37"/>
      <c r="AB38" s="45" t="s">
        <v>13</v>
      </c>
      <c r="AC38" s="28">
        <f t="shared" si="4"/>
        <v>4305.0583466666667</v>
      </c>
      <c r="AD38" s="28">
        <f t="shared" si="2"/>
        <v>4578.2873984000007</v>
      </c>
      <c r="AE38" s="28">
        <f t="shared" si="2"/>
        <v>4653.438237866666</v>
      </c>
      <c r="AF38" s="28">
        <f t="shared" si="2"/>
        <v>4907.4380586666675</v>
      </c>
      <c r="AG38" s="28">
        <f t="shared" si="2"/>
        <v>5372.8276224000001</v>
      </c>
      <c r="AH38" s="28">
        <f t="shared" si="2"/>
        <v>5556.974856533333</v>
      </c>
      <c r="AI38" s="37"/>
      <c r="AJ38" s="33"/>
      <c r="AK38" s="33"/>
    </row>
    <row r="39" spans="1:37" x14ac:dyDescent="0.2">
      <c r="A39" s="10"/>
      <c r="B39" s="45">
        <v>8</v>
      </c>
      <c r="C39" s="22">
        <v>2910.37</v>
      </c>
      <c r="D39" s="15">
        <v>3104.82</v>
      </c>
      <c r="E39" s="16">
        <v>3239.51</v>
      </c>
      <c r="F39" s="15">
        <v>3373.97</v>
      </c>
      <c r="G39" s="16">
        <v>3518.19</v>
      </c>
      <c r="H39" s="15">
        <v>3587.54</v>
      </c>
      <c r="I39" s="10"/>
      <c r="K39" s="45">
        <v>8</v>
      </c>
      <c r="L39" s="19">
        <f t="shared" si="0"/>
        <v>2910.37</v>
      </c>
      <c r="M39" s="19">
        <f t="shared" si="0"/>
        <v>3104.82</v>
      </c>
      <c r="N39" s="19">
        <f t="shared" si="0"/>
        <v>3239.51</v>
      </c>
      <c r="O39" s="19">
        <f t="shared" si="0"/>
        <v>3373.97</v>
      </c>
      <c r="P39" s="19">
        <f t="shared" si="0"/>
        <v>3518.19</v>
      </c>
      <c r="Q39" s="19">
        <f t="shared" si="0"/>
        <v>3587.54</v>
      </c>
      <c r="S39" s="45">
        <v>8</v>
      </c>
      <c r="T39" s="18">
        <f t="shared" si="3"/>
        <v>0.20499999999999999</v>
      </c>
      <c r="U39" s="18">
        <f t="shared" si="1"/>
        <v>0.20499999999999999</v>
      </c>
      <c r="V39" s="18">
        <f t="shared" si="1"/>
        <v>0.20499999999999999</v>
      </c>
      <c r="W39" s="18">
        <f t="shared" si="1"/>
        <v>0.20499999999999999</v>
      </c>
      <c r="X39" s="18">
        <f t="shared" si="1"/>
        <v>0.20499999999999999</v>
      </c>
      <c r="Y39" s="18">
        <f t="shared" si="1"/>
        <v>0.20499999999999999</v>
      </c>
      <c r="AA39" s="37"/>
      <c r="AB39" s="45">
        <v>8</v>
      </c>
      <c r="AC39" s="28">
        <f t="shared" si="4"/>
        <v>4085.7571599000003</v>
      </c>
      <c r="AD39" s="28">
        <f t="shared" si="2"/>
        <v>4344.0392614000011</v>
      </c>
      <c r="AE39" s="28">
        <f t="shared" si="2"/>
        <v>4522.9439477000005</v>
      </c>
      <c r="AF39" s="28">
        <f t="shared" si="2"/>
        <v>4701.5431318999999</v>
      </c>
      <c r="AG39" s="28">
        <f t="shared" si="2"/>
        <v>4893.1062313000002</v>
      </c>
      <c r="AH39" s="28">
        <f t="shared" si="2"/>
        <v>4985.2217558000002</v>
      </c>
      <c r="AI39" s="37"/>
      <c r="AJ39" s="33"/>
      <c r="AK39" s="33"/>
    </row>
    <row r="40" spans="1:37" x14ac:dyDescent="0.2">
      <c r="A40" s="10"/>
      <c r="B40" s="45">
        <v>7</v>
      </c>
      <c r="C40" s="22">
        <v>2733.87</v>
      </c>
      <c r="D40" s="15">
        <v>2957.9</v>
      </c>
      <c r="E40" s="16">
        <v>3091.36</v>
      </c>
      <c r="F40" s="15">
        <v>3226.04</v>
      </c>
      <c r="G40" s="16">
        <v>3353.07</v>
      </c>
      <c r="H40" s="15">
        <v>3421.28</v>
      </c>
      <c r="I40" s="10"/>
      <c r="K40" s="45">
        <v>7</v>
      </c>
      <c r="L40" s="19">
        <f t="shared" si="0"/>
        <v>2733.87</v>
      </c>
      <c r="M40" s="19">
        <f t="shared" si="0"/>
        <v>2957.9</v>
      </c>
      <c r="N40" s="19">
        <f t="shared" si="0"/>
        <v>3091.36</v>
      </c>
      <c r="O40" s="19">
        <f t="shared" si="0"/>
        <v>3226.04</v>
      </c>
      <c r="P40" s="19">
        <f t="shared" si="0"/>
        <v>3353.07</v>
      </c>
      <c r="Q40" s="19">
        <f t="shared" si="0"/>
        <v>3421.28</v>
      </c>
      <c r="S40" s="45">
        <v>7</v>
      </c>
      <c r="T40" s="18">
        <f t="shared" si="3"/>
        <v>0.20499999999999999</v>
      </c>
      <c r="U40" s="18">
        <f t="shared" si="1"/>
        <v>0.20499999999999999</v>
      </c>
      <c r="V40" s="18">
        <f t="shared" si="1"/>
        <v>0.20499999999999999</v>
      </c>
      <c r="W40" s="18">
        <f t="shared" si="1"/>
        <v>0.20499999999999999</v>
      </c>
      <c r="X40" s="18">
        <f t="shared" si="1"/>
        <v>0.20499999999999999</v>
      </c>
      <c r="Y40" s="18">
        <f t="shared" si="1"/>
        <v>0.20499999999999999</v>
      </c>
      <c r="AA40" s="37"/>
      <c r="AB40" s="45">
        <v>7</v>
      </c>
      <c r="AC40" s="28">
        <f t="shared" si="4"/>
        <v>3851.3175049000001</v>
      </c>
      <c r="AD40" s="28">
        <f t="shared" si="2"/>
        <v>4148.8898330000011</v>
      </c>
      <c r="AE40" s="28">
        <f t="shared" si="2"/>
        <v>4326.1607472000005</v>
      </c>
      <c r="AF40" s="28">
        <f t="shared" si="2"/>
        <v>4505.0521507999993</v>
      </c>
      <c r="AG40" s="28">
        <f t="shared" si="2"/>
        <v>4673.7822889000008</v>
      </c>
      <c r="AH40" s="28">
        <f t="shared" si="2"/>
        <v>4764.3835856000005</v>
      </c>
      <c r="AI40" s="37"/>
      <c r="AJ40" s="33"/>
      <c r="AK40" s="33"/>
    </row>
    <row r="41" spans="1:37" x14ac:dyDescent="0.2">
      <c r="A41" s="10"/>
      <c r="B41" s="45">
        <v>6</v>
      </c>
      <c r="C41" s="22">
        <v>2683.45</v>
      </c>
      <c r="D41" s="15">
        <v>2867.82</v>
      </c>
      <c r="E41" s="16">
        <v>2997.1</v>
      </c>
      <c r="F41" s="15">
        <v>3125.04</v>
      </c>
      <c r="G41" s="16">
        <v>3250.7</v>
      </c>
      <c r="H41" s="15">
        <v>3314.71</v>
      </c>
      <c r="I41" s="10"/>
      <c r="K41" s="45">
        <v>6</v>
      </c>
      <c r="L41" s="19">
        <f t="shared" si="0"/>
        <v>2683.45</v>
      </c>
      <c r="M41" s="19">
        <f t="shared" si="0"/>
        <v>2867.82</v>
      </c>
      <c r="N41" s="19">
        <f t="shared" si="0"/>
        <v>2997.1</v>
      </c>
      <c r="O41" s="19">
        <f t="shared" si="0"/>
        <v>3125.04</v>
      </c>
      <c r="P41" s="19">
        <f t="shared" si="0"/>
        <v>3250.7</v>
      </c>
      <c r="Q41" s="19">
        <f t="shared" si="0"/>
        <v>3314.71</v>
      </c>
      <c r="S41" s="45">
        <v>6</v>
      </c>
      <c r="T41" s="18">
        <f t="shared" si="3"/>
        <v>0.20499999999999999</v>
      </c>
      <c r="U41" s="18">
        <f t="shared" si="1"/>
        <v>0.20499999999999999</v>
      </c>
      <c r="V41" s="18">
        <f t="shared" si="1"/>
        <v>0.20499999999999999</v>
      </c>
      <c r="W41" s="18">
        <f t="shared" si="1"/>
        <v>0.20499999999999999</v>
      </c>
      <c r="X41" s="18">
        <f t="shared" si="1"/>
        <v>0.20499999999999999</v>
      </c>
      <c r="Y41" s="18">
        <f t="shared" si="1"/>
        <v>0.20499999999999999</v>
      </c>
      <c r="AA41" s="37"/>
      <c r="AB41" s="45">
        <v>6</v>
      </c>
      <c r="AC41" s="28">
        <f t="shared" si="4"/>
        <v>3784.3461315</v>
      </c>
      <c r="AD41" s="28">
        <f t="shared" si="2"/>
        <v>4029.2392714000002</v>
      </c>
      <c r="AE41" s="28">
        <f t="shared" si="2"/>
        <v>4200.958016999999</v>
      </c>
      <c r="AF41" s="28">
        <f t="shared" si="2"/>
        <v>4370.8968808</v>
      </c>
      <c r="AG41" s="28">
        <f t="shared" si="2"/>
        <v>4537.8072889999994</v>
      </c>
      <c r="AH41" s="28">
        <f t="shared" si="2"/>
        <v>4622.8298517000012</v>
      </c>
      <c r="AI41" s="37"/>
      <c r="AJ41" s="33"/>
      <c r="AK41" s="33"/>
    </row>
    <row r="42" spans="1:37" x14ac:dyDescent="0.2">
      <c r="A42" s="10"/>
      <c r="B42" s="45">
        <v>5</v>
      </c>
      <c r="C42" s="22">
        <v>2576.29</v>
      </c>
      <c r="D42" s="15">
        <v>2755.14</v>
      </c>
      <c r="E42" s="16">
        <v>2875.93</v>
      </c>
      <c r="F42" s="15">
        <v>3003.85</v>
      </c>
      <c r="G42" s="16">
        <v>3122.72</v>
      </c>
      <c r="H42" s="15">
        <v>3184.15</v>
      </c>
      <c r="I42" s="10"/>
      <c r="K42" s="45">
        <v>5</v>
      </c>
      <c r="L42" s="19">
        <f t="shared" si="0"/>
        <v>2576.29</v>
      </c>
      <c r="M42" s="19">
        <f t="shared" si="0"/>
        <v>2755.14</v>
      </c>
      <c r="N42" s="19">
        <f t="shared" si="0"/>
        <v>2875.93</v>
      </c>
      <c r="O42" s="19">
        <f t="shared" si="0"/>
        <v>3003.85</v>
      </c>
      <c r="P42" s="19">
        <f t="shared" si="0"/>
        <v>3122.72</v>
      </c>
      <c r="Q42" s="19">
        <f t="shared" si="0"/>
        <v>3184.15</v>
      </c>
      <c r="S42" s="45">
        <v>5</v>
      </c>
      <c r="T42" s="18">
        <f t="shared" si="3"/>
        <v>0.20499999999999999</v>
      </c>
      <c r="U42" s="18">
        <f t="shared" si="1"/>
        <v>0.20499999999999999</v>
      </c>
      <c r="V42" s="18">
        <f t="shared" si="1"/>
        <v>0.20499999999999999</v>
      </c>
      <c r="W42" s="18">
        <f t="shared" si="1"/>
        <v>0.20499999999999999</v>
      </c>
      <c r="X42" s="18">
        <f t="shared" si="1"/>
        <v>0.20499999999999999</v>
      </c>
      <c r="Y42" s="18">
        <f t="shared" si="1"/>
        <v>0.20499999999999999</v>
      </c>
      <c r="AA42" s="37"/>
      <c r="AB42" s="45">
        <v>5</v>
      </c>
      <c r="AC42" s="28">
        <f t="shared" si="4"/>
        <v>3642.0087183000001</v>
      </c>
      <c r="AD42" s="28">
        <f t="shared" si="2"/>
        <v>3879.5698078</v>
      </c>
      <c r="AE42" s="28">
        <f t="shared" si="2"/>
        <v>4040.0115410999992</v>
      </c>
      <c r="AF42" s="28">
        <f t="shared" si="2"/>
        <v>4209.9238394999993</v>
      </c>
      <c r="AG42" s="28">
        <f t="shared" si="2"/>
        <v>4367.8152943999994</v>
      </c>
      <c r="AH42" s="28">
        <f t="shared" si="2"/>
        <v>4449.4109205000004</v>
      </c>
      <c r="AI42" s="37"/>
      <c r="AJ42" s="33"/>
      <c r="AK42" s="33"/>
    </row>
    <row r="43" spans="1:37" x14ac:dyDescent="0.2">
      <c r="A43" s="10"/>
      <c r="B43" s="45">
        <v>4</v>
      </c>
      <c r="C43" s="22">
        <v>2456.5100000000002</v>
      </c>
      <c r="D43" s="15">
        <v>2637.49</v>
      </c>
      <c r="E43" s="16">
        <v>2789.34</v>
      </c>
      <c r="F43" s="15">
        <v>2883.87</v>
      </c>
      <c r="G43" s="16">
        <v>2978.39</v>
      </c>
      <c r="H43" s="15">
        <v>3033.74</v>
      </c>
      <c r="I43" s="10"/>
      <c r="K43" s="45">
        <v>4</v>
      </c>
      <c r="L43" s="19">
        <f t="shared" si="0"/>
        <v>2456.5100000000002</v>
      </c>
      <c r="M43" s="19">
        <f t="shared" si="0"/>
        <v>2637.49</v>
      </c>
      <c r="N43" s="19">
        <f t="shared" si="0"/>
        <v>2789.34</v>
      </c>
      <c r="O43" s="19">
        <f t="shared" si="0"/>
        <v>2883.87</v>
      </c>
      <c r="P43" s="19">
        <f t="shared" si="0"/>
        <v>2978.39</v>
      </c>
      <c r="Q43" s="19">
        <f t="shared" si="0"/>
        <v>3033.74</v>
      </c>
      <c r="S43" s="45">
        <v>4</v>
      </c>
      <c r="T43" s="18">
        <f t="shared" si="3"/>
        <v>0.20499999999999999</v>
      </c>
      <c r="U43" s="18">
        <f t="shared" si="1"/>
        <v>0.20499999999999999</v>
      </c>
      <c r="V43" s="18">
        <f t="shared" si="1"/>
        <v>0.20499999999999999</v>
      </c>
      <c r="W43" s="18">
        <f t="shared" si="1"/>
        <v>0.20499999999999999</v>
      </c>
      <c r="X43" s="18">
        <f t="shared" si="1"/>
        <v>0.20499999999999999</v>
      </c>
      <c r="Y43" s="18">
        <f t="shared" si="1"/>
        <v>0.20499999999999999</v>
      </c>
      <c r="AA43" s="37"/>
      <c r="AB43" s="45">
        <v>4</v>
      </c>
      <c r="AC43" s="28">
        <f t="shared" si="4"/>
        <v>3482.9085377000006</v>
      </c>
      <c r="AD43" s="28">
        <f t="shared" si="2"/>
        <v>3723.2988423000002</v>
      </c>
      <c r="AE43" s="28">
        <f t="shared" si="2"/>
        <v>3924.9966418000004</v>
      </c>
      <c r="AF43" s="28">
        <f t="shared" si="2"/>
        <v>4050.5580049000005</v>
      </c>
      <c r="AG43" s="28">
        <f t="shared" si="2"/>
        <v>4176.1060852999999</v>
      </c>
      <c r="AH43" s="28">
        <f t="shared" si="2"/>
        <v>4249.6258297999993</v>
      </c>
      <c r="AI43" s="37"/>
      <c r="AJ43" s="33"/>
      <c r="AK43" s="33"/>
    </row>
    <row r="44" spans="1:37" x14ac:dyDescent="0.2">
      <c r="A44" s="10"/>
      <c r="B44" s="45">
        <v>3</v>
      </c>
      <c r="C44" s="22">
        <v>2418.66</v>
      </c>
      <c r="D44" s="15">
        <v>2613.29</v>
      </c>
      <c r="E44" s="16">
        <v>2660.65</v>
      </c>
      <c r="F44" s="15">
        <v>2768.92</v>
      </c>
      <c r="G44" s="16">
        <v>2850.16</v>
      </c>
      <c r="H44" s="15">
        <v>2924.58</v>
      </c>
      <c r="I44" s="10"/>
      <c r="K44" s="45">
        <v>3</v>
      </c>
      <c r="L44" s="19">
        <f t="shared" si="0"/>
        <v>2418.66</v>
      </c>
      <c r="M44" s="19">
        <f t="shared" si="0"/>
        <v>2613.29</v>
      </c>
      <c r="N44" s="19">
        <f t="shared" si="0"/>
        <v>2660.65</v>
      </c>
      <c r="O44" s="19">
        <f t="shared" si="0"/>
        <v>2768.92</v>
      </c>
      <c r="P44" s="19">
        <f t="shared" si="0"/>
        <v>2850.16</v>
      </c>
      <c r="Q44" s="19">
        <f t="shared" si="0"/>
        <v>2924.58</v>
      </c>
      <c r="S44" s="45">
        <v>3</v>
      </c>
      <c r="T44" s="18">
        <f t="shared" si="3"/>
        <v>0.20499999999999999</v>
      </c>
      <c r="U44" s="18">
        <f t="shared" si="1"/>
        <v>0.20499999999999999</v>
      </c>
      <c r="V44" s="18">
        <f t="shared" si="1"/>
        <v>0.20499999999999999</v>
      </c>
      <c r="W44" s="18">
        <f t="shared" si="1"/>
        <v>0.20499999999999999</v>
      </c>
      <c r="X44" s="18">
        <f t="shared" si="1"/>
        <v>0.20499999999999999</v>
      </c>
      <c r="Y44" s="18">
        <f t="shared" si="1"/>
        <v>0.20499999999999999</v>
      </c>
      <c r="AA44" s="37"/>
      <c r="AB44" s="45">
        <v>3</v>
      </c>
      <c r="AC44" s="28">
        <f t="shared" si="4"/>
        <v>3432.6335182000003</v>
      </c>
      <c r="AD44" s="28">
        <f t="shared" si="2"/>
        <v>3691.1547083</v>
      </c>
      <c r="AE44" s="28">
        <f t="shared" si="2"/>
        <v>3754.0615755000003</v>
      </c>
      <c r="AF44" s="28">
        <f t="shared" si="2"/>
        <v>3897.8733683999999</v>
      </c>
      <c r="AG44" s="28">
        <f t="shared" si="2"/>
        <v>4005.7820231999999</v>
      </c>
      <c r="AH44" s="28">
        <f t="shared" si="2"/>
        <v>4104.6318766000004</v>
      </c>
      <c r="AI44" s="37"/>
      <c r="AJ44" s="33"/>
      <c r="AK44" s="33"/>
    </row>
    <row r="45" spans="1:37" x14ac:dyDescent="0.2">
      <c r="A45" s="10"/>
      <c r="B45" s="45" t="s">
        <v>24</v>
      </c>
      <c r="C45" s="42">
        <v>2261.6</v>
      </c>
      <c r="D45" s="19">
        <v>2487.98</v>
      </c>
      <c r="E45" s="20">
        <v>2569.31</v>
      </c>
      <c r="F45" s="19">
        <v>2677.75</v>
      </c>
      <c r="G45" s="20">
        <v>2752.26</v>
      </c>
      <c r="H45" s="19">
        <v>2807.88</v>
      </c>
      <c r="I45" s="10"/>
      <c r="K45" s="45" t="s">
        <v>24</v>
      </c>
      <c r="L45" s="19">
        <f t="shared" si="0"/>
        <v>2261.6</v>
      </c>
      <c r="M45" s="19">
        <f t="shared" si="0"/>
        <v>2487.98</v>
      </c>
      <c r="N45" s="19">
        <f t="shared" si="0"/>
        <v>2569.31</v>
      </c>
      <c r="O45" s="19">
        <f t="shared" si="0"/>
        <v>2677.75</v>
      </c>
      <c r="P45" s="19">
        <f t="shared" si="0"/>
        <v>2752.26</v>
      </c>
      <c r="Q45" s="19">
        <f t="shared" si="0"/>
        <v>2807.88</v>
      </c>
      <c r="S45" s="45" t="s">
        <v>24</v>
      </c>
      <c r="T45" s="18">
        <f t="shared" si="3"/>
        <v>0.20499999999999999</v>
      </c>
      <c r="U45" s="18">
        <f t="shared" si="3"/>
        <v>0.20499999999999999</v>
      </c>
      <c r="V45" s="18">
        <f t="shared" si="3"/>
        <v>0.20499999999999999</v>
      </c>
      <c r="W45" s="18">
        <f t="shared" si="3"/>
        <v>0.20499999999999999</v>
      </c>
      <c r="X45" s="18">
        <f t="shared" si="3"/>
        <v>0.20499999999999999</v>
      </c>
      <c r="Y45" s="18">
        <f t="shared" si="3"/>
        <v>0.20499999999999999</v>
      </c>
      <c r="AA45" s="37"/>
      <c r="AB45" s="45" t="s">
        <v>24</v>
      </c>
      <c r="AC45" s="28">
        <f t="shared" si="4"/>
        <v>3224.0154319999997</v>
      </c>
      <c r="AD45" s="28">
        <f t="shared" ref="AD45:AD47" si="5">(IF(U45&lt;1, (12*D45+D45*D76)* (1+$C$20+U45)*$C$14*$C$17/12, (( 12*D45+D45*D76)* (1+$C$20)+12*U45)*$C$14*$C$17/12))+$C$23</f>
        <v>3524.7091946000005</v>
      </c>
      <c r="AE45" s="28">
        <f t="shared" ref="AE45:AE47" si="6">(IF(V45&lt;1, (12*E45+E45*E76)* (1+$C$20+V45)*$C$14*$C$17/12, (( 12*E45+E45*E76)* (1+$C$20)+12*V45)*$C$14*$C$17/12))+$C$23</f>
        <v>3632.7373937000007</v>
      </c>
      <c r="AF45" s="28">
        <f t="shared" ref="AF45:AF47" si="7">(IF(W45&lt;1, (12*F45+F45*F76)* (1+$C$20+W45)*$C$14*$C$17/12, (( 12*F45+F45*F76)* (1+$C$20)+12*W45)*$C$14*$C$17/12))+$C$23</f>
        <v>3776.7749925000003</v>
      </c>
      <c r="AG45" s="28">
        <f t="shared" ref="AG45:AG47" si="8">(IF(X45&lt;1, (12*G45+G45*G76)* (1+$C$20+X45)*$C$14*$C$17/12, (( 12*G45+G45*G76)* (1+$C$20)+12*X45)*$C$14*$C$17/12))+$C$23</f>
        <v>3875.7443902</v>
      </c>
      <c r="AH45" s="28">
        <f t="shared" ref="AH45:AH47" si="9">(IF(Y45&lt;1, (12*H45+H45*H76)* (1+$C$20+Y45)*$C$14*$C$17/12, (( 12*H45+H45*H76)* (1+$C$20)+12*Y45)*$C$14*$C$17/12))+$C$23</f>
        <v>3949.6227675999994</v>
      </c>
      <c r="AI45" s="37"/>
      <c r="AJ45" s="33"/>
      <c r="AK45" s="33"/>
    </row>
    <row r="46" spans="1:37" x14ac:dyDescent="0.2">
      <c r="A46" s="10"/>
      <c r="B46" s="45">
        <v>2</v>
      </c>
      <c r="C46" s="22">
        <v>2242.16</v>
      </c>
      <c r="D46" s="15">
        <v>2439.13</v>
      </c>
      <c r="E46" s="16">
        <v>2486.89</v>
      </c>
      <c r="F46" s="15">
        <v>2555.0500000000002</v>
      </c>
      <c r="G46" s="16">
        <v>2704.86</v>
      </c>
      <c r="H46" s="15">
        <v>2861.58</v>
      </c>
      <c r="I46" s="10"/>
      <c r="K46" s="45">
        <v>2</v>
      </c>
      <c r="L46" s="19">
        <f t="shared" si="0"/>
        <v>2242.16</v>
      </c>
      <c r="M46" s="19">
        <f t="shared" si="0"/>
        <v>2439.13</v>
      </c>
      <c r="N46" s="19">
        <f t="shared" si="0"/>
        <v>2486.89</v>
      </c>
      <c r="O46" s="19">
        <f t="shared" si="0"/>
        <v>2555.0500000000002</v>
      </c>
      <c r="P46" s="19">
        <f t="shared" si="0"/>
        <v>2704.86</v>
      </c>
      <c r="Q46" s="19">
        <f t="shared" si="0"/>
        <v>2861.58</v>
      </c>
      <c r="S46" s="45">
        <v>2</v>
      </c>
      <c r="T46" s="18">
        <f t="shared" si="3"/>
        <v>0.20499999999999999</v>
      </c>
      <c r="U46" s="18">
        <f t="shared" si="3"/>
        <v>0.20499999999999999</v>
      </c>
      <c r="V46" s="18">
        <f t="shared" si="3"/>
        <v>0.20499999999999999</v>
      </c>
      <c r="W46" s="18">
        <f t="shared" si="3"/>
        <v>0.20499999999999999</v>
      </c>
      <c r="X46" s="18">
        <f t="shared" si="3"/>
        <v>0.20499999999999999</v>
      </c>
      <c r="Y46" s="18">
        <f t="shared" si="3"/>
        <v>0.20499999999999999</v>
      </c>
      <c r="AA46" s="37"/>
      <c r="AB46" s="45">
        <v>2</v>
      </c>
      <c r="AC46" s="28">
        <f t="shared" si="4"/>
        <v>3198.1938632000001</v>
      </c>
      <c r="AD46" s="28">
        <f t="shared" si="5"/>
        <v>3459.8232051</v>
      </c>
      <c r="AE46" s="28">
        <f t="shared" si="6"/>
        <v>3523.2613803000004</v>
      </c>
      <c r="AF46" s="28">
        <f t="shared" si="7"/>
        <v>3613.7962635000004</v>
      </c>
      <c r="AG46" s="28">
        <f t="shared" si="8"/>
        <v>3812.7843922000006</v>
      </c>
      <c r="AH46" s="28">
        <f t="shared" si="9"/>
        <v>4020.9508666000002</v>
      </c>
      <c r="AI46" s="37"/>
      <c r="AJ46" s="33"/>
      <c r="AK46" s="33"/>
    </row>
    <row r="47" spans="1:37" x14ac:dyDescent="0.2">
      <c r="A47" s="10"/>
      <c r="B47" s="46">
        <v>1</v>
      </c>
      <c r="C47" s="43"/>
      <c r="D47" s="24">
        <v>2015.52</v>
      </c>
      <c r="E47" s="25">
        <v>2048.86</v>
      </c>
      <c r="F47" s="24">
        <v>2090.5500000000002</v>
      </c>
      <c r="G47" s="25">
        <v>2129.42</v>
      </c>
      <c r="H47" s="24">
        <v>2229.4699999999998</v>
      </c>
      <c r="I47" s="10"/>
      <c r="K47" s="46">
        <v>1</v>
      </c>
      <c r="L47" s="26">
        <f t="shared" si="0"/>
        <v>0</v>
      </c>
      <c r="M47" s="26">
        <f t="shared" si="0"/>
        <v>2015.52</v>
      </c>
      <c r="N47" s="26">
        <f t="shared" si="0"/>
        <v>2048.86</v>
      </c>
      <c r="O47" s="26">
        <f t="shared" si="0"/>
        <v>2090.5500000000002</v>
      </c>
      <c r="P47" s="26">
        <f t="shared" si="0"/>
        <v>2129.42</v>
      </c>
      <c r="Q47" s="26">
        <f t="shared" si="0"/>
        <v>2229.4699999999998</v>
      </c>
      <c r="S47" s="46">
        <v>1</v>
      </c>
      <c r="T47" s="27">
        <f t="shared" si="3"/>
        <v>0</v>
      </c>
      <c r="U47" s="27">
        <f t="shared" si="3"/>
        <v>0.20499999999999999</v>
      </c>
      <c r="V47" s="27">
        <f t="shared" si="3"/>
        <v>0.20499999999999999</v>
      </c>
      <c r="W47" s="27">
        <f t="shared" si="3"/>
        <v>0.20499999999999999</v>
      </c>
      <c r="X47" s="27">
        <f t="shared" si="3"/>
        <v>0.20499999999999999</v>
      </c>
      <c r="Y47" s="27">
        <f t="shared" si="3"/>
        <v>0.20499999999999999</v>
      </c>
      <c r="AA47" s="37"/>
      <c r="AB47" s="46">
        <v>1</v>
      </c>
      <c r="AC47" s="28"/>
      <c r="AD47" s="28">
        <f t="shared" si="5"/>
        <v>2897.1547504</v>
      </c>
      <c r="AE47" s="28">
        <f t="shared" si="6"/>
        <v>2941.4392722000002</v>
      </c>
      <c r="AF47" s="28">
        <f t="shared" si="7"/>
        <v>2996.8148485000002</v>
      </c>
      <c r="AG47" s="28">
        <f t="shared" si="8"/>
        <v>3048.4447034</v>
      </c>
      <c r="AH47" s="28">
        <f t="shared" si="9"/>
        <v>3181.3381169000004</v>
      </c>
      <c r="AI47" s="37"/>
      <c r="AJ47" s="33"/>
      <c r="AK47" s="33"/>
    </row>
    <row r="48" spans="1:37" x14ac:dyDescent="0.2">
      <c r="A48" s="10"/>
      <c r="B48" s="52"/>
      <c r="C48" s="50"/>
      <c r="D48" s="50"/>
      <c r="E48" s="50"/>
      <c r="F48" s="50"/>
      <c r="G48" s="50"/>
      <c r="H48" s="50"/>
      <c r="I48" s="10"/>
      <c r="K48" s="51"/>
      <c r="L48" s="20"/>
      <c r="M48" s="20"/>
      <c r="N48" s="20"/>
      <c r="O48" s="20"/>
      <c r="P48" s="20"/>
      <c r="Q48" s="20"/>
      <c r="S48" s="51"/>
      <c r="T48" s="48"/>
      <c r="U48" s="48"/>
      <c r="V48" s="48"/>
      <c r="W48" s="48"/>
      <c r="X48" s="48"/>
      <c r="Y48" s="48"/>
      <c r="AA48" s="37"/>
      <c r="AB48" s="37"/>
      <c r="AC48" s="37"/>
      <c r="AD48" s="37"/>
      <c r="AE48" s="37"/>
      <c r="AF48" s="37"/>
      <c r="AG48" s="37"/>
      <c r="AH48" s="37"/>
      <c r="AI48" s="37"/>
      <c r="AJ48" s="33"/>
      <c r="AK48" s="33"/>
    </row>
    <row r="49" spans="1:37" x14ac:dyDescent="0.2">
      <c r="A49" s="10"/>
      <c r="B49" s="72" t="s">
        <v>17</v>
      </c>
      <c r="C49" s="73"/>
      <c r="D49" s="50"/>
      <c r="E49" s="50"/>
      <c r="F49" s="50"/>
      <c r="G49" s="50"/>
      <c r="H49" s="50"/>
      <c r="I49" s="10"/>
      <c r="K49" s="51"/>
      <c r="L49" s="20"/>
      <c r="M49" s="20"/>
      <c r="N49" s="20"/>
      <c r="O49" s="20"/>
      <c r="P49" s="20"/>
      <c r="Q49" s="20"/>
      <c r="S49" s="51"/>
      <c r="T49" s="48"/>
      <c r="U49" s="48"/>
      <c r="V49" s="48"/>
      <c r="W49" s="48"/>
      <c r="X49" s="48"/>
      <c r="Y49" s="48"/>
      <c r="AA49" s="34"/>
      <c r="AB49" s="51"/>
      <c r="AC49" s="20"/>
      <c r="AD49" s="20"/>
      <c r="AE49" s="20"/>
      <c r="AF49" s="20"/>
      <c r="AG49" s="20"/>
      <c r="AH49" s="20"/>
      <c r="AI49" s="34"/>
      <c r="AJ49" s="33"/>
      <c r="AK49" s="33"/>
    </row>
    <row r="50" spans="1:37" x14ac:dyDescent="0.2">
      <c r="A50" s="10"/>
      <c r="B50" s="2" t="s">
        <v>1</v>
      </c>
      <c r="C50" s="3" t="s">
        <v>14</v>
      </c>
      <c r="D50" s="50"/>
      <c r="E50" s="50"/>
      <c r="F50" s="50"/>
      <c r="G50" s="50"/>
      <c r="H50" s="50"/>
      <c r="I50" s="10"/>
      <c r="K50" s="51"/>
      <c r="L50" s="20"/>
      <c r="M50" s="20"/>
      <c r="N50" s="20"/>
      <c r="O50" s="20"/>
      <c r="P50" s="20"/>
      <c r="Q50" s="20"/>
      <c r="S50" s="51"/>
      <c r="T50" s="48"/>
      <c r="U50" s="48"/>
      <c r="V50" s="48"/>
      <c r="W50" s="48"/>
      <c r="X50" s="48"/>
      <c r="Y50" s="48"/>
      <c r="AA50" s="34"/>
      <c r="AB50" s="51"/>
      <c r="AC50" s="20"/>
      <c r="AD50" s="20"/>
      <c r="AE50" s="20"/>
      <c r="AF50" s="20"/>
      <c r="AG50" s="20"/>
      <c r="AH50" s="20"/>
      <c r="AI50" s="34"/>
      <c r="AJ50" s="33"/>
      <c r="AK50" s="33"/>
    </row>
    <row r="51" spans="1:37" x14ac:dyDescent="0.2">
      <c r="A51" s="10"/>
      <c r="B51" s="6">
        <v>520</v>
      </c>
      <c r="C51" s="7">
        <v>0.28239999999999998</v>
      </c>
      <c r="D51" s="50"/>
      <c r="E51" s="50"/>
      <c r="F51" s="50"/>
      <c r="G51" s="50"/>
      <c r="H51" s="50"/>
      <c r="I51" s="10"/>
      <c r="K51" s="51"/>
      <c r="L51" s="20"/>
      <c r="M51" s="20"/>
      <c r="N51" s="20"/>
      <c r="O51" s="20"/>
      <c r="P51" s="20"/>
      <c r="Q51" s="20"/>
      <c r="S51" s="51"/>
      <c r="T51" s="48"/>
      <c r="U51" s="48"/>
      <c r="V51" s="48"/>
      <c r="W51" s="48"/>
      <c r="X51" s="48"/>
      <c r="Y51" s="48"/>
      <c r="AA51" s="34"/>
      <c r="AB51" s="51"/>
      <c r="AC51" s="20"/>
      <c r="AD51" s="20"/>
      <c r="AE51" s="20"/>
      <c r="AF51" s="20"/>
      <c r="AG51" s="20"/>
      <c r="AH51" s="20"/>
      <c r="AI51" s="34"/>
      <c r="AJ51" s="33"/>
      <c r="AK51" s="33"/>
    </row>
    <row r="52" spans="1:37" x14ac:dyDescent="0.2">
      <c r="A52" s="10"/>
      <c r="B52" s="6">
        <v>835.66</v>
      </c>
      <c r="C52" s="7">
        <v>0.25</v>
      </c>
      <c r="D52" s="50"/>
      <c r="E52" s="50"/>
      <c r="F52" s="50"/>
      <c r="G52" s="50"/>
      <c r="H52" s="50"/>
      <c r="I52" s="10"/>
      <c r="K52" s="51"/>
      <c r="L52" s="20"/>
      <c r="M52" s="20"/>
      <c r="N52" s="20"/>
      <c r="O52" s="20"/>
      <c r="P52" s="20"/>
      <c r="Q52" s="20"/>
      <c r="S52" s="51"/>
      <c r="T52" s="48"/>
      <c r="U52" s="48"/>
      <c r="V52" s="48"/>
      <c r="W52" s="48"/>
      <c r="X52" s="48"/>
      <c r="Y52" s="48"/>
      <c r="AA52" s="34"/>
      <c r="AB52" s="51"/>
      <c r="AC52" s="20"/>
      <c r="AD52" s="20"/>
      <c r="AE52" s="20"/>
      <c r="AF52" s="20"/>
      <c r="AG52" s="20"/>
      <c r="AH52" s="20"/>
      <c r="AI52" s="34"/>
      <c r="AJ52" s="33"/>
      <c r="AK52" s="33"/>
    </row>
    <row r="53" spans="1:37" x14ac:dyDescent="0.2">
      <c r="A53" s="10"/>
      <c r="B53" s="6">
        <v>2000</v>
      </c>
      <c r="C53" s="7">
        <v>0.21</v>
      </c>
      <c r="D53" s="50"/>
      <c r="E53" s="50"/>
      <c r="F53" s="50"/>
      <c r="G53" s="50"/>
      <c r="H53" s="50"/>
      <c r="I53" s="10"/>
      <c r="K53" s="51"/>
      <c r="L53" s="20"/>
      <c r="M53" s="20"/>
      <c r="N53" s="20"/>
      <c r="O53" s="20"/>
      <c r="P53" s="20"/>
      <c r="Q53" s="20"/>
      <c r="S53" s="51"/>
      <c r="T53" s="48"/>
      <c r="U53" s="48"/>
      <c r="V53" s="48"/>
      <c r="W53" s="48"/>
      <c r="X53" s="48"/>
      <c r="Y53" s="48"/>
      <c r="AA53" s="34"/>
      <c r="AB53" s="51"/>
      <c r="AC53" s="20"/>
      <c r="AD53" s="20"/>
      <c r="AE53" s="20"/>
      <c r="AF53" s="20"/>
      <c r="AG53" s="20"/>
      <c r="AH53" s="20"/>
      <c r="AI53" s="34"/>
      <c r="AJ53" s="33"/>
      <c r="AK53" s="33"/>
    </row>
    <row r="54" spans="1:37" x14ac:dyDescent="0.2">
      <c r="A54" s="10"/>
      <c r="B54" s="6">
        <v>4987.5</v>
      </c>
      <c r="C54" s="7">
        <v>0.20499999999999999</v>
      </c>
      <c r="D54" s="50"/>
      <c r="E54" s="50"/>
      <c r="F54" s="50"/>
      <c r="G54" s="50"/>
      <c r="H54" s="50"/>
      <c r="I54" s="10"/>
      <c r="K54" s="51"/>
      <c r="L54" s="20"/>
      <c r="M54" s="20"/>
      <c r="N54" s="20"/>
      <c r="O54" s="20"/>
      <c r="P54" s="20"/>
      <c r="Q54" s="20"/>
      <c r="S54" s="51"/>
      <c r="T54" s="48"/>
      <c r="U54" s="48"/>
      <c r="V54" s="48"/>
      <c r="W54" s="48"/>
      <c r="X54" s="48"/>
      <c r="Y54" s="48"/>
      <c r="AA54" s="34"/>
      <c r="AB54" s="51"/>
      <c r="AC54" s="20"/>
      <c r="AD54" s="20"/>
      <c r="AE54" s="20"/>
      <c r="AF54" s="20"/>
      <c r="AG54" s="20"/>
      <c r="AH54" s="20"/>
      <c r="AI54" s="34"/>
      <c r="AJ54" s="33"/>
      <c r="AK54" s="33"/>
    </row>
    <row r="55" spans="1:37" x14ac:dyDescent="0.2">
      <c r="A55" s="10"/>
      <c r="B55" s="6">
        <v>7100</v>
      </c>
      <c r="C55" s="7">
        <v>0.17799999999999999</v>
      </c>
      <c r="D55" s="50"/>
      <c r="E55" s="50"/>
      <c r="F55" s="50"/>
      <c r="G55" s="50"/>
      <c r="H55" s="50"/>
      <c r="I55" s="10"/>
      <c r="K55" s="51"/>
      <c r="L55" s="20"/>
      <c r="M55" s="20"/>
      <c r="N55" s="20"/>
      <c r="O55" s="20"/>
      <c r="P55" s="20"/>
      <c r="Q55" s="20"/>
      <c r="S55" s="51"/>
      <c r="T55" s="48"/>
      <c r="U55" s="48"/>
      <c r="V55" s="48"/>
      <c r="W55" s="48"/>
      <c r="X55" s="48"/>
      <c r="Y55" s="48"/>
      <c r="AA55" s="34"/>
      <c r="AB55" s="51"/>
      <c r="AC55" s="20"/>
      <c r="AD55" s="20"/>
      <c r="AE55" s="20"/>
      <c r="AF55" s="20"/>
      <c r="AG55" s="20"/>
      <c r="AH55" s="20"/>
      <c r="AI55" s="34"/>
      <c r="AJ55" s="33"/>
      <c r="AK55" s="33"/>
    </row>
    <row r="56" spans="1:37" x14ac:dyDescent="0.2">
      <c r="A56" s="10"/>
      <c r="B56" s="8" t="s">
        <v>2</v>
      </c>
      <c r="C56" s="9">
        <v>1262.6500000000001</v>
      </c>
      <c r="D56" s="50"/>
      <c r="E56" s="50"/>
      <c r="F56" s="50"/>
      <c r="G56" s="50"/>
      <c r="H56" s="50"/>
      <c r="I56" s="10"/>
      <c r="K56" s="51"/>
      <c r="L56" s="20"/>
      <c r="M56" s="20"/>
      <c r="N56" s="20"/>
      <c r="O56" s="20"/>
      <c r="P56" s="20"/>
      <c r="Q56" s="20"/>
      <c r="S56" s="51"/>
      <c r="T56" s="48"/>
      <c r="U56" s="48"/>
      <c r="V56" s="48"/>
      <c r="W56" s="48"/>
      <c r="X56" s="48"/>
      <c r="Y56" s="48"/>
      <c r="AA56" s="34"/>
      <c r="AB56" s="51"/>
      <c r="AC56" s="20"/>
      <c r="AD56" s="20"/>
      <c r="AE56" s="20"/>
      <c r="AF56" s="20"/>
      <c r="AG56" s="20"/>
      <c r="AH56" s="20"/>
      <c r="AI56" s="34"/>
      <c r="AJ56" s="33"/>
      <c r="AK56" s="33"/>
    </row>
    <row r="57" spans="1:37" x14ac:dyDescent="0.2">
      <c r="A57" s="10"/>
      <c r="B57" s="10"/>
      <c r="C57" s="10"/>
      <c r="D57" s="10"/>
      <c r="E57" s="10"/>
      <c r="F57" s="10"/>
      <c r="G57" s="10"/>
      <c r="H57" s="10"/>
      <c r="I57" s="10"/>
      <c r="AA57" s="34"/>
      <c r="AB57" s="34"/>
      <c r="AC57" s="34"/>
      <c r="AD57" s="34"/>
      <c r="AE57" s="34"/>
      <c r="AF57" s="34"/>
      <c r="AG57" s="34"/>
      <c r="AH57" s="34"/>
      <c r="AI57" s="34"/>
      <c r="AJ57" s="33"/>
      <c r="AK57" s="33"/>
    </row>
    <row r="58" spans="1:37" x14ac:dyDescent="0.2">
      <c r="A58" s="10"/>
      <c r="B58" s="72" t="s">
        <v>15</v>
      </c>
      <c r="C58" s="74"/>
      <c r="D58" s="74"/>
      <c r="E58" s="74"/>
      <c r="F58" s="74"/>
      <c r="G58" s="74"/>
      <c r="H58" s="73"/>
      <c r="I58" s="10"/>
      <c r="K58" s="49"/>
      <c r="L58" s="49"/>
      <c r="M58" s="49"/>
      <c r="N58" s="49"/>
      <c r="O58" s="49"/>
      <c r="P58" s="49"/>
      <c r="Q58" s="49"/>
      <c r="R58" s="49"/>
      <c r="S58" s="49"/>
      <c r="T58" s="49"/>
      <c r="U58" s="49"/>
      <c r="V58" s="49"/>
      <c r="W58" s="49"/>
      <c r="X58" s="49"/>
      <c r="Y58" s="49"/>
      <c r="AA58" s="34"/>
      <c r="AB58" s="34"/>
      <c r="AC58" s="34"/>
      <c r="AD58" s="34"/>
      <c r="AE58" s="34"/>
      <c r="AF58" s="34"/>
      <c r="AG58" s="34"/>
      <c r="AH58" s="34"/>
      <c r="AI58" s="34"/>
      <c r="AJ58" s="33"/>
      <c r="AK58" s="33"/>
    </row>
    <row r="59" spans="1:37" x14ac:dyDescent="0.2">
      <c r="A59" s="10"/>
      <c r="B59" s="11" t="s">
        <v>3</v>
      </c>
      <c r="C59" s="12" t="s">
        <v>4</v>
      </c>
      <c r="D59" s="13" t="s">
        <v>5</v>
      </c>
      <c r="E59" s="12" t="s">
        <v>6</v>
      </c>
      <c r="F59" s="13" t="s">
        <v>7</v>
      </c>
      <c r="G59" s="13" t="s">
        <v>8</v>
      </c>
      <c r="H59" s="14" t="s">
        <v>9</v>
      </c>
      <c r="I59" s="10"/>
      <c r="K59" s="49"/>
      <c r="L59" s="49"/>
      <c r="M59" s="49"/>
      <c r="N59" s="49"/>
      <c r="O59" s="49"/>
      <c r="P59" s="49"/>
      <c r="Q59" s="49"/>
      <c r="R59" s="49"/>
      <c r="S59" s="49"/>
      <c r="T59" s="49"/>
      <c r="U59" s="49"/>
      <c r="V59" s="49"/>
      <c r="W59" s="49"/>
      <c r="X59" s="49"/>
      <c r="Y59" s="49"/>
      <c r="AA59" s="34"/>
      <c r="AB59" s="34"/>
      <c r="AC59" s="34"/>
      <c r="AD59" s="34"/>
      <c r="AE59" s="34"/>
      <c r="AF59" s="34"/>
      <c r="AG59" s="34"/>
      <c r="AH59" s="34"/>
      <c r="AI59" s="34"/>
    </row>
    <row r="60" spans="1:37" x14ac:dyDescent="0.2">
      <c r="A60" s="10"/>
      <c r="B60" s="44" t="s">
        <v>22</v>
      </c>
      <c r="C60" s="30">
        <v>0.6</v>
      </c>
      <c r="D60" s="30">
        <v>0.6</v>
      </c>
      <c r="E60" s="30">
        <v>0.6</v>
      </c>
      <c r="F60" s="30">
        <v>0.6</v>
      </c>
      <c r="G60" s="30">
        <v>0.6</v>
      </c>
      <c r="H60" s="30"/>
      <c r="I60" s="10"/>
      <c r="K60" s="49"/>
      <c r="L60" s="49"/>
      <c r="M60" s="49"/>
      <c r="N60" s="49"/>
      <c r="O60" s="49"/>
      <c r="P60" s="49"/>
      <c r="Q60" s="49"/>
      <c r="R60" s="49"/>
      <c r="S60" s="49"/>
      <c r="T60" s="49"/>
      <c r="U60" s="49"/>
      <c r="V60" s="49"/>
      <c r="W60" s="49"/>
      <c r="X60" s="49"/>
      <c r="Y60" s="49"/>
      <c r="AA60" s="34"/>
      <c r="AB60" s="34"/>
      <c r="AC60" s="34"/>
      <c r="AD60" s="34"/>
      <c r="AE60" s="34"/>
      <c r="AF60" s="34"/>
      <c r="AG60" s="34"/>
      <c r="AH60" s="34"/>
      <c r="AI60" s="34"/>
    </row>
    <row r="61" spans="1:37" x14ac:dyDescent="0.2">
      <c r="A61" s="10"/>
      <c r="B61" s="45">
        <v>15</v>
      </c>
      <c r="C61" s="30">
        <v>0.6</v>
      </c>
      <c r="D61" s="30">
        <v>0.6</v>
      </c>
      <c r="E61" s="30">
        <v>0.6</v>
      </c>
      <c r="F61" s="30">
        <v>0.6</v>
      </c>
      <c r="G61" s="30">
        <v>0.6</v>
      </c>
      <c r="H61" s="30">
        <v>0.6</v>
      </c>
      <c r="I61" s="10"/>
      <c r="K61" s="49"/>
      <c r="L61" s="49"/>
      <c r="M61" s="49"/>
      <c r="N61" s="49"/>
      <c r="O61" s="49"/>
      <c r="P61" s="49"/>
      <c r="Q61" s="49"/>
      <c r="R61" s="49"/>
      <c r="S61" s="49"/>
      <c r="T61" s="49"/>
      <c r="U61" s="49"/>
      <c r="V61" s="49"/>
      <c r="W61" s="49"/>
      <c r="X61" s="49"/>
      <c r="Y61" s="49"/>
      <c r="AA61" s="34"/>
      <c r="AB61" s="34"/>
      <c r="AC61" s="34"/>
      <c r="AD61" s="34"/>
      <c r="AE61" s="34"/>
      <c r="AF61" s="34"/>
      <c r="AG61" s="34"/>
      <c r="AH61" s="34"/>
      <c r="AI61" s="34"/>
    </row>
    <row r="62" spans="1:37" x14ac:dyDescent="0.2">
      <c r="A62" s="10"/>
      <c r="B62" s="45">
        <v>14</v>
      </c>
      <c r="C62" s="30">
        <v>0.6</v>
      </c>
      <c r="D62" s="30">
        <v>0.6</v>
      </c>
      <c r="E62" s="30">
        <v>0.6</v>
      </c>
      <c r="F62" s="30">
        <v>0.6</v>
      </c>
      <c r="G62" s="30">
        <v>0.6</v>
      </c>
      <c r="H62" s="30">
        <v>0.6</v>
      </c>
      <c r="I62" s="10"/>
      <c r="K62" s="49"/>
      <c r="L62" s="49"/>
      <c r="M62" s="49"/>
      <c r="N62" s="49"/>
      <c r="O62" s="49"/>
      <c r="P62" s="49"/>
      <c r="Q62" s="49"/>
      <c r="R62" s="49"/>
      <c r="S62" s="49"/>
      <c r="T62" s="49"/>
      <c r="U62" s="49"/>
      <c r="V62" s="49"/>
      <c r="W62" s="49"/>
      <c r="X62" s="49"/>
      <c r="Y62" s="49"/>
      <c r="AA62" s="34"/>
      <c r="AB62" s="34"/>
      <c r="AC62" s="34"/>
      <c r="AD62" s="34"/>
      <c r="AE62" s="34"/>
      <c r="AF62" s="34"/>
      <c r="AG62" s="34"/>
      <c r="AH62" s="34"/>
      <c r="AI62" s="34"/>
    </row>
    <row r="63" spans="1:37" x14ac:dyDescent="0.2">
      <c r="A63" s="10"/>
      <c r="B63" s="45">
        <v>13</v>
      </c>
      <c r="C63" s="30">
        <v>0.6</v>
      </c>
      <c r="D63" s="30">
        <v>0.6</v>
      </c>
      <c r="E63" s="30">
        <v>0.6</v>
      </c>
      <c r="F63" s="30">
        <v>0.6</v>
      </c>
      <c r="G63" s="30">
        <v>0.6</v>
      </c>
      <c r="H63" s="30">
        <v>0.6</v>
      </c>
      <c r="I63" s="10"/>
      <c r="K63" s="49"/>
      <c r="L63" s="49"/>
      <c r="M63" s="49"/>
      <c r="N63" s="49"/>
      <c r="O63" s="49"/>
      <c r="P63" s="49"/>
      <c r="Q63" s="49"/>
      <c r="R63" s="49"/>
      <c r="S63" s="49"/>
      <c r="T63" s="49"/>
      <c r="U63" s="49"/>
      <c r="V63" s="49"/>
      <c r="W63" s="49"/>
      <c r="X63" s="49"/>
      <c r="Y63" s="49"/>
      <c r="AA63" s="34"/>
      <c r="AB63" s="34"/>
      <c r="AC63" s="34"/>
      <c r="AD63" s="34"/>
      <c r="AE63" s="34"/>
      <c r="AF63" s="34"/>
      <c r="AG63" s="34"/>
      <c r="AH63" s="34"/>
      <c r="AI63" s="34"/>
    </row>
    <row r="64" spans="1:37" x14ac:dyDescent="0.2">
      <c r="A64" s="10"/>
      <c r="B64" s="47">
        <v>12</v>
      </c>
      <c r="C64" s="29">
        <v>0.8</v>
      </c>
      <c r="D64" s="29">
        <v>0.8</v>
      </c>
      <c r="E64" s="29">
        <v>0.8</v>
      </c>
      <c r="F64" s="29">
        <v>0.8</v>
      </c>
      <c r="G64" s="29">
        <v>0.8</v>
      </c>
      <c r="H64" s="29">
        <v>0.8</v>
      </c>
      <c r="I64" s="10"/>
      <c r="K64" s="49"/>
      <c r="L64" s="49"/>
      <c r="M64" s="49"/>
      <c r="N64" s="49"/>
      <c r="O64" s="49"/>
      <c r="P64" s="49"/>
      <c r="Q64" s="49"/>
      <c r="R64" s="49"/>
      <c r="S64" s="49"/>
      <c r="T64" s="49"/>
      <c r="U64" s="49"/>
      <c r="V64" s="49"/>
      <c r="W64" s="49"/>
      <c r="X64" s="49"/>
      <c r="Y64" s="49"/>
      <c r="AA64" s="34"/>
      <c r="AB64" s="34"/>
      <c r="AC64" s="34"/>
      <c r="AD64" s="34"/>
      <c r="AE64" s="34"/>
      <c r="AF64" s="34"/>
      <c r="AG64" s="34"/>
      <c r="AH64" s="34"/>
      <c r="AI64" s="34"/>
    </row>
    <row r="65" spans="1:35" x14ac:dyDescent="0.2">
      <c r="A65" s="10"/>
      <c r="B65" s="47">
        <v>11</v>
      </c>
      <c r="C65" s="29">
        <v>0.8</v>
      </c>
      <c r="D65" s="29">
        <v>0.8</v>
      </c>
      <c r="E65" s="29">
        <v>0.8</v>
      </c>
      <c r="F65" s="29">
        <v>0.8</v>
      </c>
      <c r="G65" s="29">
        <v>0.8</v>
      </c>
      <c r="H65" s="29">
        <v>0.8</v>
      </c>
      <c r="I65" s="10"/>
      <c r="K65" s="49"/>
      <c r="L65" s="49"/>
      <c r="M65" s="49"/>
      <c r="N65" s="49"/>
      <c r="O65" s="49"/>
      <c r="P65" s="49"/>
      <c r="Q65" s="49"/>
      <c r="R65" s="49"/>
      <c r="S65" s="49"/>
      <c r="T65" s="49"/>
      <c r="U65" s="49"/>
      <c r="V65" s="49"/>
      <c r="W65" s="49"/>
      <c r="X65" s="49"/>
      <c r="Y65" s="49"/>
      <c r="AA65" s="34"/>
      <c r="AB65" s="34"/>
      <c r="AC65" s="34"/>
      <c r="AD65" s="34"/>
      <c r="AE65" s="34"/>
      <c r="AF65" s="34"/>
      <c r="AG65" s="34"/>
      <c r="AH65" s="34"/>
      <c r="AI65" s="34"/>
    </row>
    <row r="66" spans="1:35" x14ac:dyDescent="0.2">
      <c r="A66" s="10"/>
      <c r="B66" s="47">
        <v>10</v>
      </c>
      <c r="C66" s="29">
        <v>0.8</v>
      </c>
      <c r="D66" s="29">
        <v>0.8</v>
      </c>
      <c r="E66" s="29">
        <v>0.8</v>
      </c>
      <c r="F66" s="29">
        <v>0.8</v>
      </c>
      <c r="G66" s="29">
        <v>0.8</v>
      </c>
      <c r="H66" s="29">
        <v>0.8</v>
      </c>
      <c r="I66" s="10"/>
      <c r="K66" s="49"/>
      <c r="L66" s="49"/>
      <c r="M66" s="49"/>
      <c r="N66" s="49"/>
      <c r="O66" s="49"/>
      <c r="P66" s="49"/>
      <c r="Q66" s="49"/>
      <c r="R66" s="49"/>
      <c r="S66" s="49"/>
      <c r="T66" s="49"/>
      <c r="U66" s="49"/>
      <c r="V66" s="49"/>
      <c r="W66" s="49"/>
      <c r="X66" s="49"/>
      <c r="Y66" s="49"/>
      <c r="AA66" s="34"/>
      <c r="AB66" s="34"/>
      <c r="AC66" s="34"/>
      <c r="AD66" s="34"/>
      <c r="AE66" s="34"/>
      <c r="AF66" s="34"/>
      <c r="AG66" s="34"/>
      <c r="AH66" s="34"/>
      <c r="AI66" s="34"/>
    </row>
    <row r="67" spans="1:35" x14ac:dyDescent="0.2">
      <c r="A67" s="10"/>
      <c r="B67" s="47" t="s">
        <v>23</v>
      </c>
      <c r="C67" s="29">
        <v>0.8</v>
      </c>
      <c r="D67" s="29">
        <v>0.8</v>
      </c>
      <c r="E67" s="29">
        <v>0.8</v>
      </c>
      <c r="F67" s="29">
        <v>0.8</v>
      </c>
      <c r="G67" s="29">
        <v>0.8</v>
      </c>
      <c r="H67" s="29">
        <v>0.8</v>
      </c>
      <c r="I67" s="10"/>
      <c r="K67" s="49"/>
      <c r="L67" s="49"/>
      <c r="M67" s="49"/>
      <c r="N67" s="49"/>
      <c r="O67" s="49"/>
      <c r="P67" s="49"/>
      <c r="Q67" s="49"/>
      <c r="R67" s="49"/>
      <c r="S67" s="49"/>
      <c r="T67" s="49"/>
      <c r="U67" s="49"/>
      <c r="V67" s="49"/>
      <c r="W67" s="49"/>
      <c r="X67" s="49"/>
      <c r="Y67" s="49"/>
      <c r="AA67" s="34"/>
      <c r="AB67" s="34"/>
      <c r="AC67" s="34"/>
      <c r="AD67" s="34"/>
      <c r="AE67" s="34"/>
      <c r="AF67" s="34"/>
      <c r="AG67" s="34"/>
      <c r="AH67" s="34"/>
      <c r="AI67" s="34"/>
    </row>
    <row r="68" spans="1:35" x14ac:dyDescent="0.2">
      <c r="A68" s="10"/>
      <c r="B68" s="47" t="s">
        <v>12</v>
      </c>
      <c r="C68" s="29">
        <v>0.8</v>
      </c>
      <c r="D68" s="29">
        <v>0.8</v>
      </c>
      <c r="E68" s="29">
        <v>0.8</v>
      </c>
      <c r="F68" s="29">
        <v>0.8</v>
      </c>
      <c r="G68" s="29">
        <v>0.8</v>
      </c>
      <c r="H68" s="29">
        <v>0.8</v>
      </c>
      <c r="I68" s="10"/>
      <c r="K68" s="49"/>
      <c r="L68" s="49"/>
      <c r="M68" s="49"/>
      <c r="N68" s="49"/>
      <c r="O68" s="49"/>
      <c r="P68" s="49"/>
      <c r="Q68" s="49"/>
      <c r="R68" s="49"/>
      <c r="S68" s="49"/>
      <c r="T68" s="49"/>
      <c r="U68" s="49"/>
      <c r="V68" s="49"/>
      <c r="W68" s="49"/>
      <c r="X68" s="49"/>
      <c r="Y68" s="49"/>
      <c r="AA68" s="34"/>
      <c r="AB68" s="34"/>
      <c r="AC68" s="34"/>
      <c r="AD68" s="34"/>
      <c r="AE68" s="34"/>
      <c r="AF68" s="34"/>
      <c r="AG68" s="34"/>
      <c r="AH68" s="34"/>
      <c r="AI68" s="34"/>
    </row>
    <row r="69" spans="1:35" x14ac:dyDescent="0.2">
      <c r="A69" s="10"/>
      <c r="B69" s="47" t="s">
        <v>13</v>
      </c>
      <c r="C69" s="29">
        <v>0.8</v>
      </c>
      <c r="D69" s="29">
        <v>0.8</v>
      </c>
      <c r="E69" s="29">
        <v>0.8</v>
      </c>
      <c r="F69" s="29">
        <v>0.8</v>
      </c>
      <c r="G69" s="29">
        <v>0.8</v>
      </c>
      <c r="H69" s="29">
        <v>0.8</v>
      </c>
      <c r="I69" s="10"/>
      <c r="K69" s="49"/>
      <c r="L69" s="49"/>
      <c r="M69" s="49"/>
      <c r="N69" s="49"/>
      <c r="O69" s="49"/>
      <c r="P69" s="49"/>
      <c r="Q69" s="49"/>
      <c r="R69" s="49"/>
      <c r="S69" s="49"/>
      <c r="T69" s="49"/>
      <c r="U69" s="49"/>
      <c r="V69" s="49"/>
      <c r="W69" s="49"/>
      <c r="X69" s="49"/>
      <c r="Y69" s="49"/>
      <c r="AA69" s="34"/>
      <c r="AB69" s="34"/>
      <c r="AC69" s="34"/>
      <c r="AD69" s="34"/>
      <c r="AE69" s="34"/>
      <c r="AF69" s="34"/>
      <c r="AG69" s="34"/>
      <c r="AH69" s="34"/>
      <c r="AI69" s="34"/>
    </row>
    <row r="70" spans="1:35" x14ac:dyDescent="0.2">
      <c r="A70" s="10"/>
      <c r="B70" s="45">
        <v>8</v>
      </c>
      <c r="C70" s="30">
        <v>0.9</v>
      </c>
      <c r="D70" s="30">
        <v>0.9</v>
      </c>
      <c r="E70" s="30">
        <v>0.9</v>
      </c>
      <c r="F70" s="30">
        <v>0.9</v>
      </c>
      <c r="G70" s="30">
        <v>0.9</v>
      </c>
      <c r="H70" s="30">
        <v>0.9</v>
      </c>
      <c r="I70" s="10"/>
      <c r="K70" s="49"/>
      <c r="L70" s="49"/>
      <c r="M70" s="49"/>
      <c r="N70" s="49"/>
      <c r="O70" s="49"/>
      <c r="P70" s="49"/>
      <c r="Q70" s="49"/>
      <c r="R70" s="49"/>
      <c r="S70" s="49"/>
      <c r="T70" s="49"/>
      <c r="U70" s="49"/>
      <c r="V70" s="49"/>
      <c r="W70" s="49"/>
      <c r="X70" s="49"/>
      <c r="Y70" s="49"/>
      <c r="AA70" s="34"/>
      <c r="AB70" s="34"/>
      <c r="AC70" s="34"/>
      <c r="AD70" s="34"/>
      <c r="AE70" s="34"/>
      <c r="AF70" s="34"/>
      <c r="AG70" s="34"/>
      <c r="AH70" s="34"/>
      <c r="AI70" s="34"/>
    </row>
    <row r="71" spans="1:35" x14ac:dyDescent="0.2">
      <c r="A71" s="10"/>
      <c r="B71" s="45">
        <v>7</v>
      </c>
      <c r="C71" s="30">
        <v>0.9</v>
      </c>
      <c r="D71" s="30">
        <v>0.9</v>
      </c>
      <c r="E71" s="30">
        <v>0.9</v>
      </c>
      <c r="F71" s="30">
        <v>0.9</v>
      </c>
      <c r="G71" s="30">
        <v>0.9</v>
      </c>
      <c r="H71" s="30">
        <v>0.9</v>
      </c>
      <c r="I71" s="10"/>
      <c r="K71" s="49"/>
      <c r="L71" s="49"/>
      <c r="M71" s="49"/>
      <c r="N71" s="49"/>
      <c r="O71" s="49"/>
      <c r="P71" s="49"/>
      <c r="Q71" s="49"/>
      <c r="R71" s="49"/>
      <c r="S71" s="49"/>
      <c r="T71" s="49"/>
      <c r="U71" s="49"/>
      <c r="V71" s="49"/>
      <c r="W71" s="49"/>
      <c r="X71" s="49"/>
      <c r="Y71" s="49"/>
      <c r="AA71" s="34"/>
      <c r="AB71" s="34"/>
      <c r="AC71" s="34"/>
      <c r="AD71" s="34"/>
      <c r="AE71" s="34"/>
      <c r="AF71" s="34"/>
      <c r="AG71" s="34"/>
      <c r="AH71" s="34"/>
      <c r="AI71" s="34"/>
    </row>
    <row r="72" spans="1:35" x14ac:dyDescent="0.2">
      <c r="A72" s="10"/>
      <c r="B72" s="45">
        <v>6</v>
      </c>
      <c r="C72" s="30">
        <v>0.9</v>
      </c>
      <c r="D72" s="30">
        <v>0.9</v>
      </c>
      <c r="E72" s="30">
        <v>0.9</v>
      </c>
      <c r="F72" s="30">
        <v>0.9</v>
      </c>
      <c r="G72" s="30">
        <v>0.9</v>
      </c>
      <c r="H72" s="30">
        <v>0.9</v>
      </c>
      <c r="I72" s="10"/>
      <c r="K72" s="49"/>
      <c r="L72" s="49"/>
      <c r="M72" s="49"/>
      <c r="N72" s="49"/>
      <c r="O72" s="49"/>
      <c r="P72" s="49"/>
      <c r="Q72" s="49"/>
      <c r="R72" s="49"/>
      <c r="S72" s="49"/>
      <c r="T72" s="49"/>
      <c r="U72" s="49"/>
      <c r="V72" s="49"/>
      <c r="W72" s="49"/>
      <c r="X72" s="49"/>
      <c r="Y72" s="49"/>
      <c r="AA72" s="34"/>
      <c r="AB72" s="34"/>
      <c r="AC72" s="34"/>
      <c r="AD72" s="34"/>
      <c r="AE72" s="34"/>
      <c r="AF72" s="34"/>
      <c r="AG72" s="34"/>
      <c r="AH72" s="34"/>
      <c r="AI72" s="34"/>
    </row>
    <row r="73" spans="1:35" x14ac:dyDescent="0.2">
      <c r="A73" s="10"/>
      <c r="B73" s="45">
        <v>5</v>
      </c>
      <c r="C73" s="30">
        <v>0.9</v>
      </c>
      <c r="D73" s="30">
        <v>0.9</v>
      </c>
      <c r="E73" s="30">
        <v>0.9</v>
      </c>
      <c r="F73" s="30">
        <v>0.9</v>
      </c>
      <c r="G73" s="30">
        <v>0.9</v>
      </c>
      <c r="H73" s="30">
        <v>0.9</v>
      </c>
      <c r="I73" s="10"/>
      <c r="K73" s="49"/>
      <c r="L73" s="49"/>
      <c r="M73" s="49"/>
      <c r="N73" s="49"/>
      <c r="O73" s="49"/>
      <c r="P73" s="49"/>
      <c r="Q73" s="49"/>
      <c r="R73" s="49"/>
      <c r="S73" s="49"/>
      <c r="T73" s="49"/>
      <c r="U73" s="49"/>
      <c r="V73" s="49"/>
      <c r="W73" s="49"/>
      <c r="X73" s="49"/>
      <c r="Y73" s="49"/>
      <c r="AA73" s="34"/>
      <c r="AB73" s="34"/>
      <c r="AC73" s="34"/>
      <c r="AD73" s="34"/>
      <c r="AE73" s="34"/>
      <c r="AF73" s="34"/>
      <c r="AG73" s="34"/>
      <c r="AH73" s="34"/>
      <c r="AI73" s="34"/>
    </row>
    <row r="74" spans="1:35" x14ac:dyDescent="0.2">
      <c r="A74" s="10"/>
      <c r="B74" s="45">
        <v>4</v>
      </c>
      <c r="C74" s="30">
        <v>0.9</v>
      </c>
      <c r="D74" s="30">
        <v>0.9</v>
      </c>
      <c r="E74" s="30">
        <v>0.9</v>
      </c>
      <c r="F74" s="30">
        <v>0.9</v>
      </c>
      <c r="G74" s="30">
        <v>0.9</v>
      </c>
      <c r="H74" s="30">
        <v>0.9</v>
      </c>
      <c r="I74" s="10"/>
      <c r="K74" s="49"/>
      <c r="L74" s="49"/>
      <c r="M74" s="49"/>
      <c r="N74" s="49"/>
      <c r="O74" s="49"/>
      <c r="P74" s="49"/>
      <c r="Q74" s="49"/>
      <c r="R74" s="49"/>
      <c r="S74" s="49"/>
      <c r="T74" s="49"/>
      <c r="U74" s="49"/>
      <c r="V74" s="49"/>
      <c r="W74" s="49"/>
      <c r="X74" s="49"/>
      <c r="Y74" s="49"/>
      <c r="AA74" s="34"/>
      <c r="AB74" s="34"/>
      <c r="AC74" s="34"/>
      <c r="AD74" s="34"/>
      <c r="AE74" s="34"/>
      <c r="AF74" s="34"/>
      <c r="AG74" s="34"/>
      <c r="AH74" s="34"/>
      <c r="AI74" s="34"/>
    </row>
    <row r="75" spans="1:35" x14ac:dyDescent="0.2">
      <c r="A75" s="10"/>
      <c r="B75" s="45">
        <v>3</v>
      </c>
      <c r="C75" s="30">
        <v>0.9</v>
      </c>
      <c r="D75" s="30">
        <v>0.9</v>
      </c>
      <c r="E75" s="30">
        <v>0.9</v>
      </c>
      <c r="F75" s="30">
        <v>0.9</v>
      </c>
      <c r="G75" s="30">
        <v>0.9</v>
      </c>
      <c r="H75" s="30">
        <v>0.9</v>
      </c>
      <c r="I75" s="10"/>
      <c r="K75" s="49"/>
      <c r="L75" s="49"/>
      <c r="M75" s="49"/>
      <c r="N75" s="49"/>
      <c r="O75" s="49"/>
      <c r="P75" s="49"/>
      <c r="Q75" s="49"/>
      <c r="R75" s="49"/>
      <c r="S75" s="49"/>
      <c r="T75" s="49"/>
      <c r="U75" s="49"/>
      <c r="V75" s="49"/>
      <c r="W75" s="49"/>
      <c r="X75" s="49"/>
      <c r="Y75" s="49"/>
      <c r="AA75" s="34"/>
      <c r="AB75" s="34"/>
      <c r="AC75" s="34"/>
      <c r="AD75" s="34"/>
      <c r="AE75" s="34"/>
      <c r="AF75" s="34"/>
      <c r="AG75" s="34"/>
      <c r="AH75" s="34"/>
      <c r="AI75" s="34"/>
    </row>
    <row r="76" spans="1:35" x14ac:dyDescent="0.2">
      <c r="A76" s="10"/>
      <c r="B76" s="45" t="s">
        <v>24</v>
      </c>
      <c r="C76" s="30">
        <v>0.9</v>
      </c>
      <c r="D76" s="30">
        <v>0.9</v>
      </c>
      <c r="E76" s="30">
        <v>0.9</v>
      </c>
      <c r="F76" s="30">
        <v>0.9</v>
      </c>
      <c r="G76" s="30">
        <v>0.9</v>
      </c>
      <c r="H76" s="30">
        <v>0.9</v>
      </c>
      <c r="I76" s="10"/>
      <c r="K76" s="49"/>
      <c r="L76" s="49"/>
      <c r="M76" s="49"/>
      <c r="N76" s="49"/>
      <c r="O76" s="49"/>
      <c r="P76" s="49"/>
      <c r="Q76" s="49"/>
      <c r="R76" s="49"/>
      <c r="S76" s="49"/>
      <c r="T76" s="49"/>
      <c r="U76" s="49"/>
      <c r="V76" s="49"/>
      <c r="W76" s="49"/>
      <c r="X76" s="49"/>
      <c r="Y76" s="49"/>
      <c r="AA76" s="34"/>
      <c r="AB76" s="34"/>
      <c r="AC76" s="34"/>
      <c r="AD76" s="34"/>
      <c r="AE76" s="34"/>
      <c r="AF76" s="34"/>
      <c r="AG76" s="34"/>
      <c r="AH76" s="34"/>
      <c r="AI76" s="34"/>
    </row>
    <row r="77" spans="1:35" x14ac:dyDescent="0.2">
      <c r="A77" s="10"/>
      <c r="B77" s="45">
        <v>2</v>
      </c>
      <c r="C77" s="30">
        <v>0.9</v>
      </c>
      <c r="D77" s="30">
        <v>0.9</v>
      </c>
      <c r="E77" s="30">
        <v>0.9</v>
      </c>
      <c r="F77" s="30">
        <v>0.9</v>
      </c>
      <c r="G77" s="30">
        <v>0.9</v>
      </c>
      <c r="H77" s="30">
        <v>0.9</v>
      </c>
      <c r="I77" s="10"/>
      <c r="K77" s="49"/>
      <c r="L77" s="49"/>
      <c r="M77" s="49"/>
      <c r="N77" s="49"/>
      <c r="O77" s="49"/>
      <c r="P77" s="49"/>
      <c r="Q77" s="49"/>
      <c r="R77" s="49"/>
      <c r="S77" s="49"/>
      <c r="T77" s="49"/>
      <c r="U77" s="49"/>
      <c r="V77" s="49"/>
      <c r="W77" s="49"/>
      <c r="X77" s="49"/>
      <c r="Y77" s="49"/>
      <c r="AA77" s="34"/>
      <c r="AB77" s="34"/>
      <c r="AC77" s="34"/>
      <c r="AD77" s="34"/>
      <c r="AE77" s="34"/>
      <c r="AF77" s="34"/>
      <c r="AG77" s="34"/>
      <c r="AH77" s="34"/>
      <c r="AI77" s="34"/>
    </row>
    <row r="78" spans="1:35" x14ac:dyDescent="0.2">
      <c r="A78" s="10"/>
      <c r="B78" s="46">
        <v>1</v>
      </c>
      <c r="C78" s="30"/>
      <c r="D78" s="30">
        <v>0.9</v>
      </c>
      <c r="E78" s="30">
        <v>0.9</v>
      </c>
      <c r="F78" s="30">
        <v>0.9</v>
      </c>
      <c r="G78" s="30">
        <v>0.9</v>
      </c>
      <c r="H78" s="30">
        <v>0.9</v>
      </c>
      <c r="I78" s="10"/>
      <c r="K78" s="49"/>
      <c r="L78" s="49"/>
      <c r="M78" s="49"/>
      <c r="N78" s="49"/>
      <c r="O78" s="49"/>
      <c r="P78" s="49"/>
      <c r="Q78" s="49"/>
      <c r="R78" s="49"/>
      <c r="S78" s="49"/>
      <c r="T78" s="49"/>
      <c r="U78" s="49"/>
      <c r="V78" s="49"/>
      <c r="W78" s="49"/>
      <c r="X78" s="49"/>
      <c r="Y78" s="49"/>
      <c r="AA78" s="34"/>
      <c r="AB78" s="34"/>
      <c r="AC78" s="34"/>
      <c r="AD78" s="34"/>
      <c r="AE78" s="34"/>
      <c r="AF78" s="34"/>
      <c r="AG78" s="34"/>
      <c r="AH78" s="34"/>
      <c r="AI78" s="34"/>
    </row>
    <row r="79" spans="1:35" x14ac:dyDescent="0.2">
      <c r="A79" s="10"/>
      <c r="B79" s="10"/>
      <c r="C79" s="10"/>
      <c r="D79" s="10"/>
      <c r="E79" s="10"/>
      <c r="F79" s="10"/>
      <c r="G79" s="10"/>
      <c r="H79" s="10"/>
      <c r="I79" s="10"/>
      <c r="AA79" s="34"/>
      <c r="AB79" s="34"/>
      <c r="AC79" s="34"/>
      <c r="AD79" s="34"/>
      <c r="AE79" s="34"/>
      <c r="AF79" s="34"/>
      <c r="AG79" s="34"/>
      <c r="AH79" s="34"/>
      <c r="AI79" s="34"/>
    </row>
  </sheetData>
  <mergeCells count="9">
    <mergeCell ref="AB27:AH27"/>
    <mergeCell ref="B49:C49"/>
    <mergeCell ref="B58:H58"/>
    <mergeCell ref="B11:C11"/>
    <mergeCell ref="B25:C25"/>
    <mergeCell ref="B27:H27"/>
    <mergeCell ref="K27:Q27"/>
    <mergeCell ref="S27:Y27"/>
    <mergeCell ref="AB25:AF25"/>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77"/>
  <sheetViews>
    <sheetView zoomScaleNormal="100" workbookViewId="0">
      <selection activeCell="C8" sqref="C8"/>
    </sheetView>
  </sheetViews>
  <sheetFormatPr baseColWidth="10" defaultColWidth="9.140625" defaultRowHeight="12" x14ac:dyDescent="0.2"/>
  <cols>
    <col min="1" max="1" width="2" style="1" customWidth="1"/>
    <col min="2" max="2" width="18.28515625" style="1" customWidth="1"/>
    <col min="3" max="3" width="9.28515625" style="1" bestFit="1" customWidth="1"/>
    <col min="4" max="6" width="7" style="1" bestFit="1" customWidth="1"/>
    <col min="7" max="8" width="7.28515625" style="1" bestFit="1" customWidth="1"/>
    <col min="9" max="10" width="1.85546875" style="1" customWidth="1"/>
    <col min="11" max="11" width="11.85546875" style="1" customWidth="1"/>
    <col min="12" max="12" width="7" style="1" customWidth="1"/>
    <col min="13" max="17" width="7.85546875" style="1" customWidth="1"/>
    <col min="18" max="18" width="1.7109375" style="1" customWidth="1"/>
    <col min="19" max="19" width="11.85546875" style="1" customWidth="1"/>
    <col min="20" max="25" width="8.7109375" style="1" customWidth="1"/>
    <col min="26" max="26" width="1.85546875" style="1" customWidth="1"/>
    <col min="27" max="27" width="2.5703125" style="1" customWidth="1"/>
    <col min="28" max="28" width="12.5703125" style="1" bestFit="1" customWidth="1"/>
    <col min="29" max="34" width="7.7109375" style="1" customWidth="1"/>
    <col min="35" max="35" width="3" style="1" customWidth="1"/>
    <col min="36" max="16384" width="9.140625" style="1"/>
  </cols>
  <sheetData>
    <row r="1" spans="1:37" x14ac:dyDescent="0.2">
      <c r="B1" s="53" t="s">
        <v>30</v>
      </c>
      <c r="C1" s="55">
        <v>45117</v>
      </c>
      <c r="D1" s="56" t="s">
        <v>33</v>
      </c>
    </row>
    <row r="2" spans="1:37" x14ac:dyDescent="0.2">
      <c r="B2" s="53"/>
      <c r="C2" s="55">
        <v>45117</v>
      </c>
      <c r="D2" s="53" t="s">
        <v>31</v>
      </c>
      <c r="E2" s="53"/>
      <c r="F2" s="53"/>
      <c r="G2" s="53"/>
      <c r="H2" s="53"/>
      <c r="I2" s="53"/>
      <c r="J2" s="53"/>
      <c r="K2" s="53"/>
      <c r="L2" s="53"/>
      <c r="M2" s="53"/>
      <c r="N2" s="53"/>
      <c r="O2" s="53"/>
    </row>
    <row r="3" spans="1:37" x14ac:dyDescent="0.2">
      <c r="B3" s="53"/>
      <c r="C3" s="55">
        <v>45117</v>
      </c>
      <c r="D3" s="53" t="s">
        <v>34</v>
      </c>
      <c r="E3" s="53"/>
      <c r="F3" s="53"/>
      <c r="G3" s="53"/>
      <c r="H3" s="53"/>
      <c r="I3" s="53"/>
      <c r="J3" s="53"/>
      <c r="K3" s="53"/>
      <c r="L3" s="53"/>
      <c r="M3" s="53"/>
      <c r="N3" s="53"/>
      <c r="O3" s="53"/>
    </row>
    <row r="4" spans="1:37" x14ac:dyDescent="0.2">
      <c r="B4" s="53"/>
      <c r="C4" s="55">
        <v>45146</v>
      </c>
      <c r="D4" s="53" t="s">
        <v>41</v>
      </c>
      <c r="E4" s="53"/>
      <c r="F4" s="53"/>
      <c r="G4" s="53"/>
      <c r="H4" s="53"/>
      <c r="I4" s="53"/>
      <c r="J4" s="53"/>
      <c r="K4" s="53"/>
      <c r="L4" s="53"/>
      <c r="M4" s="53"/>
      <c r="N4" s="53"/>
      <c r="O4" s="53"/>
    </row>
    <row r="5" spans="1:37" x14ac:dyDescent="0.2">
      <c r="B5" s="53"/>
      <c r="C5" s="55">
        <v>45288</v>
      </c>
      <c r="D5" s="53" t="s">
        <v>45</v>
      </c>
      <c r="E5" s="53"/>
      <c r="F5" s="53"/>
      <c r="G5" s="53"/>
      <c r="H5" s="53"/>
      <c r="I5" s="53"/>
      <c r="J5" s="53"/>
      <c r="K5" s="53"/>
      <c r="L5" s="53"/>
      <c r="M5" s="53"/>
      <c r="N5" s="53"/>
      <c r="O5" s="53"/>
    </row>
    <row r="6" spans="1:37" x14ac:dyDescent="0.2">
      <c r="B6" s="53"/>
      <c r="C6" s="55">
        <v>45288</v>
      </c>
      <c r="D6" s="53" t="s">
        <v>48</v>
      </c>
      <c r="E6" s="53"/>
      <c r="F6" s="53"/>
      <c r="G6" s="53"/>
      <c r="H6" s="53"/>
      <c r="I6" s="53"/>
      <c r="J6" s="53"/>
      <c r="K6" s="53"/>
      <c r="L6" s="53"/>
      <c r="M6" s="53"/>
      <c r="N6" s="53"/>
      <c r="O6" s="53"/>
    </row>
    <row r="7" spans="1:37" x14ac:dyDescent="0.2">
      <c r="B7" s="53"/>
      <c r="C7" s="55">
        <v>45825</v>
      </c>
      <c r="D7" s="53" t="s">
        <v>50</v>
      </c>
      <c r="E7" s="53"/>
      <c r="F7" s="53"/>
      <c r="G7" s="53"/>
      <c r="H7" s="53"/>
      <c r="I7" s="53"/>
      <c r="J7" s="53"/>
      <c r="K7" s="53"/>
      <c r="L7" s="53"/>
      <c r="M7" s="53"/>
      <c r="N7" s="53"/>
      <c r="O7" s="53"/>
    </row>
    <row r="9" spans="1:37" x14ac:dyDescent="0.2">
      <c r="A9" s="10"/>
      <c r="B9" s="10"/>
      <c r="C9" s="10"/>
      <c r="D9" s="10"/>
      <c r="E9" s="10"/>
      <c r="F9" s="10"/>
      <c r="G9" s="10"/>
      <c r="H9" s="10"/>
      <c r="I9" s="10"/>
      <c r="AA9" s="32"/>
      <c r="AB9" s="32"/>
      <c r="AC9" s="32"/>
      <c r="AD9" s="32"/>
      <c r="AE9" s="32"/>
      <c r="AF9" s="32"/>
      <c r="AG9" s="32"/>
      <c r="AH9" s="32"/>
      <c r="AI9" s="32"/>
    </row>
    <row r="10" spans="1:37" x14ac:dyDescent="0.2">
      <c r="A10" s="10"/>
      <c r="B10" s="41" t="s">
        <v>28</v>
      </c>
      <c r="C10" s="41"/>
      <c r="D10" s="10"/>
      <c r="E10" s="10"/>
      <c r="F10" s="10"/>
      <c r="G10" s="10"/>
      <c r="H10" s="10"/>
      <c r="I10" s="10"/>
      <c r="AA10" s="32"/>
      <c r="AB10" s="31" t="s">
        <v>18</v>
      </c>
      <c r="AC10" s="32"/>
      <c r="AD10" s="32"/>
      <c r="AE10" s="32"/>
      <c r="AF10" s="32"/>
      <c r="AG10" s="32"/>
      <c r="AH10" s="32"/>
      <c r="AI10" s="32"/>
    </row>
    <row r="11" spans="1:37" x14ac:dyDescent="0.2">
      <c r="A11" s="10"/>
      <c r="B11" s="41"/>
      <c r="C11" s="41"/>
      <c r="D11" s="10"/>
      <c r="E11" s="10"/>
      <c r="F11" s="10"/>
      <c r="G11" s="10"/>
      <c r="H11" s="10"/>
      <c r="I11" s="10"/>
      <c r="AA11" s="32"/>
      <c r="AB11" s="31"/>
      <c r="AC11" s="32"/>
      <c r="AD11" s="32"/>
      <c r="AE11" s="32"/>
      <c r="AF11" s="32"/>
      <c r="AG11" s="32"/>
      <c r="AH11" s="32"/>
      <c r="AI11" s="32"/>
    </row>
    <row r="12" spans="1:37" ht="27" customHeight="1" x14ac:dyDescent="0.2">
      <c r="A12" s="10"/>
      <c r="B12" s="75" t="s">
        <v>27</v>
      </c>
      <c r="C12" s="75"/>
      <c r="D12" s="10"/>
      <c r="E12" s="10"/>
      <c r="F12" s="10"/>
      <c r="G12" s="10"/>
      <c r="H12" s="10"/>
      <c r="I12" s="10"/>
      <c r="AA12" s="32"/>
      <c r="AB12" s="31"/>
      <c r="AC12" s="32"/>
      <c r="AD12" s="32"/>
      <c r="AE12" s="32"/>
      <c r="AF12" s="32"/>
      <c r="AG12" s="32"/>
      <c r="AH12" s="32"/>
      <c r="AI12" s="32"/>
    </row>
    <row r="13" spans="1:37" x14ac:dyDescent="0.2">
      <c r="A13" s="10"/>
      <c r="B13" s="41"/>
      <c r="C13" s="41"/>
      <c r="D13" s="10"/>
      <c r="E13" s="10"/>
      <c r="F13" s="10"/>
      <c r="G13" s="10"/>
      <c r="H13" s="10"/>
      <c r="I13" s="10"/>
      <c r="AA13" s="32"/>
      <c r="AB13" s="32"/>
      <c r="AC13" s="32"/>
      <c r="AD13" s="32"/>
      <c r="AE13" s="32"/>
      <c r="AF13" s="32"/>
      <c r="AG13" s="32"/>
      <c r="AH13" s="32"/>
      <c r="AI13" s="32"/>
    </row>
    <row r="14" spans="1:37" ht="36" x14ac:dyDescent="0.2">
      <c r="A14" s="10"/>
      <c r="B14" s="35" t="s">
        <v>19</v>
      </c>
      <c r="C14" s="36" t="s">
        <v>14</v>
      </c>
      <c r="D14" s="10"/>
      <c r="E14" s="10"/>
      <c r="F14" s="10"/>
      <c r="G14" s="10"/>
      <c r="H14" s="10"/>
      <c r="I14" s="10"/>
      <c r="AA14" s="32"/>
      <c r="AB14" s="32"/>
      <c r="AC14" s="32"/>
      <c r="AD14" s="32"/>
      <c r="AE14" s="32"/>
      <c r="AF14" s="32"/>
      <c r="AG14" s="32"/>
      <c r="AH14" s="32"/>
      <c r="AI14" s="32"/>
    </row>
    <row r="15" spans="1:37" x14ac:dyDescent="0.2">
      <c r="A15" s="10"/>
      <c r="B15" s="4" t="s">
        <v>0</v>
      </c>
      <c r="C15" s="5">
        <v>1</v>
      </c>
      <c r="D15" s="10"/>
      <c r="E15" s="10"/>
      <c r="F15" s="10"/>
      <c r="G15" s="10"/>
      <c r="H15" s="10"/>
      <c r="I15" s="10"/>
      <c r="AA15" s="32"/>
      <c r="AB15" s="32"/>
      <c r="AC15" s="32"/>
      <c r="AD15" s="32"/>
      <c r="AE15" s="32"/>
      <c r="AF15" s="32"/>
      <c r="AG15" s="32"/>
      <c r="AH15" s="32"/>
      <c r="AI15" s="32"/>
      <c r="AK15" s="33"/>
    </row>
    <row r="16" spans="1:37" x14ac:dyDescent="0.2">
      <c r="A16" s="10"/>
      <c r="B16" s="10"/>
      <c r="C16" s="64"/>
      <c r="D16" s="10"/>
      <c r="E16" s="10"/>
      <c r="F16" s="10"/>
      <c r="G16" s="10"/>
      <c r="H16" s="10"/>
      <c r="I16" s="10"/>
      <c r="AA16" s="32"/>
      <c r="AB16" s="32"/>
      <c r="AC16" s="32"/>
      <c r="AD16" s="32"/>
      <c r="AE16" s="32"/>
      <c r="AF16" s="32"/>
      <c r="AG16" s="32"/>
      <c r="AH16" s="32"/>
      <c r="AI16" s="32"/>
      <c r="AK16" s="33"/>
    </row>
    <row r="17" spans="1:37" ht="60" x14ac:dyDescent="0.2">
      <c r="A17" s="10"/>
      <c r="B17" s="65" t="s">
        <v>51</v>
      </c>
      <c r="C17" s="36" t="s">
        <v>14</v>
      </c>
      <c r="D17" s="10"/>
      <c r="E17" s="10"/>
      <c r="F17" s="10"/>
      <c r="G17" s="10"/>
      <c r="H17" s="10"/>
      <c r="I17" s="10"/>
      <c r="AA17" s="32"/>
      <c r="AB17" s="32"/>
      <c r="AC17" s="32"/>
      <c r="AD17" s="32"/>
      <c r="AE17" s="32"/>
      <c r="AF17" s="32"/>
      <c r="AG17" s="32"/>
      <c r="AH17" s="32"/>
      <c r="AI17" s="32"/>
      <c r="AK17" s="33"/>
    </row>
    <row r="18" spans="1:37" x14ac:dyDescent="0.2">
      <c r="A18" s="10"/>
      <c r="B18" s="4" t="s">
        <v>0</v>
      </c>
      <c r="C18" s="5">
        <v>1</v>
      </c>
      <c r="D18" s="10"/>
      <c r="E18" s="10"/>
      <c r="F18" s="10"/>
      <c r="G18" s="10"/>
      <c r="H18" s="10"/>
      <c r="I18" s="10"/>
      <c r="AA18" s="32"/>
      <c r="AB18" s="32"/>
      <c r="AC18" s="32"/>
      <c r="AD18" s="32"/>
      <c r="AE18" s="32"/>
      <c r="AF18" s="32"/>
      <c r="AG18" s="32"/>
      <c r="AH18" s="32"/>
      <c r="AI18" s="32"/>
      <c r="AK18" s="33"/>
    </row>
    <row r="19" spans="1:37" x14ac:dyDescent="0.2">
      <c r="A19" s="10"/>
      <c r="B19" s="10"/>
      <c r="C19" s="10"/>
      <c r="D19" s="10"/>
      <c r="E19" s="10"/>
      <c r="F19" s="10"/>
      <c r="G19" s="10"/>
      <c r="H19" s="10"/>
      <c r="I19" s="10"/>
      <c r="AA19" s="32"/>
      <c r="AB19" s="32"/>
      <c r="AC19" s="32"/>
      <c r="AD19" s="32"/>
      <c r="AE19" s="32"/>
      <c r="AF19" s="32"/>
      <c r="AG19" s="32"/>
      <c r="AH19" s="32"/>
      <c r="AI19" s="32"/>
    </row>
    <row r="20" spans="1:37" ht="24" x14ac:dyDescent="0.2">
      <c r="A20" s="10"/>
      <c r="B20" s="35" t="s">
        <v>25</v>
      </c>
      <c r="C20" s="36" t="s">
        <v>14</v>
      </c>
      <c r="D20" s="10"/>
      <c r="E20" s="10"/>
      <c r="F20" s="10"/>
      <c r="G20" s="10"/>
      <c r="H20" s="10"/>
      <c r="I20" s="10"/>
      <c r="AA20" s="32"/>
      <c r="AB20" s="32"/>
      <c r="AC20" s="32"/>
      <c r="AD20" s="32"/>
      <c r="AE20" s="32"/>
      <c r="AF20" s="32"/>
      <c r="AG20" s="32"/>
      <c r="AH20" s="32"/>
      <c r="AI20" s="32"/>
    </row>
    <row r="21" spans="1:37" x14ac:dyDescent="0.2">
      <c r="A21" s="10"/>
      <c r="B21" s="4" t="s">
        <v>20</v>
      </c>
      <c r="C21" s="30">
        <v>3.0599999999999999E-2</v>
      </c>
      <c r="D21" s="10"/>
      <c r="E21" s="10"/>
      <c r="F21" s="10"/>
      <c r="G21" s="10"/>
      <c r="H21" s="10"/>
      <c r="I21" s="10"/>
      <c r="AA21" s="32"/>
      <c r="AB21" s="32"/>
      <c r="AC21" s="32"/>
      <c r="AD21" s="32"/>
      <c r="AE21" s="32"/>
      <c r="AF21" s="32"/>
      <c r="AG21" s="32"/>
      <c r="AH21" s="32"/>
      <c r="AI21" s="32"/>
    </row>
    <row r="22" spans="1:37" x14ac:dyDescent="0.2">
      <c r="A22" s="10"/>
      <c r="B22" s="10"/>
      <c r="C22" s="10"/>
      <c r="D22" s="10"/>
      <c r="E22" s="10"/>
      <c r="F22" s="10"/>
      <c r="G22" s="10"/>
      <c r="H22" s="10"/>
      <c r="I22" s="10"/>
      <c r="M22" s="33"/>
      <c r="AA22" s="32"/>
      <c r="AB22" s="32"/>
      <c r="AC22" s="32"/>
      <c r="AD22" s="32"/>
      <c r="AE22" s="32"/>
      <c r="AF22" s="32"/>
      <c r="AG22" s="32"/>
      <c r="AH22" s="32"/>
      <c r="AI22" s="32"/>
    </row>
    <row r="23" spans="1:37" ht="28.5" customHeight="1" x14ac:dyDescent="0.2">
      <c r="A23" s="10"/>
      <c r="B23" s="75" t="s">
        <v>26</v>
      </c>
      <c r="C23" s="75"/>
      <c r="D23" s="10"/>
      <c r="E23" s="10"/>
      <c r="F23" s="10"/>
      <c r="G23" s="10"/>
      <c r="H23" s="10"/>
      <c r="I23" s="10"/>
      <c r="AA23" s="37"/>
      <c r="AB23" s="62"/>
      <c r="AC23" s="62"/>
      <c r="AD23" s="62"/>
      <c r="AE23" s="62"/>
      <c r="AF23" s="62"/>
      <c r="AG23" s="62"/>
      <c r="AH23" s="62"/>
      <c r="AI23" s="37"/>
    </row>
    <row r="24" spans="1:37" x14ac:dyDescent="0.2">
      <c r="A24" s="10"/>
      <c r="B24" s="10"/>
      <c r="C24" s="10"/>
      <c r="D24" s="10"/>
      <c r="E24" s="10"/>
      <c r="F24" s="10"/>
      <c r="G24" s="10"/>
      <c r="H24" s="10"/>
      <c r="I24" s="10"/>
      <c r="AA24" s="37"/>
      <c r="AB24" s="37"/>
      <c r="AC24" s="37"/>
      <c r="AD24" s="37"/>
      <c r="AE24" s="37"/>
      <c r="AF24" s="37"/>
      <c r="AG24" s="37"/>
      <c r="AH24" s="37"/>
      <c r="AI24" s="37"/>
      <c r="AJ24" s="33"/>
      <c r="AK24" s="33"/>
    </row>
    <row r="25" spans="1:37" x14ac:dyDescent="0.2">
      <c r="A25" s="10"/>
      <c r="B25" s="72" t="s">
        <v>21</v>
      </c>
      <c r="C25" s="74"/>
      <c r="D25" s="74"/>
      <c r="E25" s="74"/>
      <c r="F25" s="74"/>
      <c r="G25" s="74"/>
      <c r="H25" s="73"/>
      <c r="I25" s="10"/>
      <c r="K25" s="76" t="s">
        <v>35</v>
      </c>
      <c r="L25" s="77"/>
      <c r="M25" s="77"/>
      <c r="N25" s="77"/>
      <c r="O25" s="77"/>
      <c r="P25" s="77"/>
      <c r="Q25" s="77"/>
      <c r="S25" s="76" t="s">
        <v>29</v>
      </c>
      <c r="T25" s="77"/>
      <c r="U25" s="77"/>
      <c r="V25" s="77"/>
      <c r="W25" s="77"/>
      <c r="X25" s="77"/>
      <c r="Y25" s="78"/>
      <c r="AA25" s="37"/>
      <c r="AB25" s="69" t="s">
        <v>16</v>
      </c>
      <c r="AC25" s="70"/>
      <c r="AD25" s="70"/>
      <c r="AE25" s="70"/>
      <c r="AF25" s="70"/>
      <c r="AG25" s="70"/>
      <c r="AH25" s="71"/>
      <c r="AI25" s="37"/>
      <c r="AJ25" s="33"/>
      <c r="AK25" s="33"/>
    </row>
    <row r="26" spans="1:37" x14ac:dyDescent="0.2">
      <c r="A26" s="10"/>
      <c r="B26" s="23" t="s">
        <v>3</v>
      </c>
      <c r="C26" s="38" t="s">
        <v>4</v>
      </c>
      <c r="D26" s="39" t="s">
        <v>5</v>
      </c>
      <c r="E26" s="38" t="s">
        <v>6</v>
      </c>
      <c r="F26" s="39" t="s">
        <v>7</v>
      </c>
      <c r="G26" s="39" t="s">
        <v>10</v>
      </c>
      <c r="H26" s="40" t="s">
        <v>11</v>
      </c>
      <c r="I26" s="10"/>
      <c r="K26" s="11" t="s">
        <v>3</v>
      </c>
      <c r="L26" s="12" t="s">
        <v>4</v>
      </c>
      <c r="M26" s="13" t="s">
        <v>5</v>
      </c>
      <c r="N26" s="12" t="s">
        <v>6</v>
      </c>
      <c r="O26" s="13" t="s">
        <v>7</v>
      </c>
      <c r="P26" s="13" t="s">
        <v>10</v>
      </c>
      <c r="Q26" s="12" t="s">
        <v>11</v>
      </c>
      <c r="S26" s="11" t="s">
        <v>3</v>
      </c>
      <c r="T26" s="12" t="s">
        <v>4</v>
      </c>
      <c r="U26" s="13" t="s">
        <v>5</v>
      </c>
      <c r="V26" s="12" t="s">
        <v>6</v>
      </c>
      <c r="W26" s="13" t="s">
        <v>7</v>
      </c>
      <c r="X26" s="13" t="s">
        <v>10</v>
      </c>
      <c r="Y26" s="12" t="s">
        <v>11</v>
      </c>
      <c r="AA26" s="37"/>
      <c r="AB26" s="11" t="s">
        <v>3</v>
      </c>
      <c r="AC26" s="12" t="s">
        <v>4</v>
      </c>
      <c r="AD26" s="12" t="s">
        <v>5</v>
      </c>
      <c r="AE26" s="12" t="s">
        <v>6</v>
      </c>
      <c r="AF26" s="12" t="s">
        <v>7</v>
      </c>
      <c r="AG26" s="12" t="s">
        <v>10</v>
      </c>
      <c r="AH26" s="12" t="s">
        <v>11</v>
      </c>
      <c r="AI26" s="37"/>
      <c r="AJ26" s="33"/>
      <c r="AK26" s="33"/>
    </row>
    <row r="27" spans="1:37" x14ac:dyDescent="0.2">
      <c r="A27" s="10"/>
      <c r="B27" s="44" t="s">
        <v>22</v>
      </c>
      <c r="C27" s="42">
        <v>6670.43</v>
      </c>
      <c r="D27" s="19">
        <v>7379.87</v>
      </c>
      <c r="E27" s="20">
        <v>8051.94</v>
      </c>
      <c r="F27" s="19">
        <v>8500.01</v>
      </c>
      <c r="G27" s="20">
        <v>8604.56</v>
      </c>
      <c r="H27" s="19"/>
      <c r="I27" s="10"/>
      <c r="K27" s="44" t="s">
        <v>22</v>
      </c>
      <c r="L27" s="17">
        <f t="shared" ref="L27:Q45" si="0">C27*$C$15</f>
        <v>6670.43</v>
      </c>
      <c r="M27" s="17">
        <f t="shared" si="0"/>
        <v>7379.87</v>
      </c>
      <c r="N27" s="17">
        <f t="shared" si="0"/>
        <v>8051.94</v>
      </c>
      <c r="O27" s="17">
        <f t="shared" si="0"/>
        <v>8500.01</v>
      </c>
      <c r="P27" s="17">
        <f t="shared" si="0"/>
        <v>8604.56</v>
      </c>
      <c r="Q27" s="17">
        <f t="shared" si="0"/>
        <v>0</v>
      </c>
      <c r="S27" s="44" t="s">
        <v>22</v>
      </c>
      <c r="T27" s="18">
        <f>IF(L27&gt;$B$53,$C$54,IF(L27&gt;$B$52,$C$53,IF(L27&gt;$B$51,$C$52,IF(L27&gt;$B$50,$C$51,IF(L27&gt;$B$49,$C$50,IF(L27&gt;0,$C$49,0))))))</f>
        <v>0.17799999999999999</v>
      </c>
      <c r="U27" s="18">
        <f t="shared" ref="U27:Y42" si="1">IF(M27&gt;$B$53,$C$54,IF(M27&gt;$B$52,$C$53,IF(M27&gt;$B$51,$C$52,IF(M27&gt;$B$50,$C$51,IF(M27&gt;$B$49,$C$50,IF(M27&gt;0,$C$49,0))))))</f>
        <v>1262.6500000000001</v>
      </c>
      <c r="V27" s="18">
        <f t="shared" si="1"/>
        <v>1262.6500000000001</v>
      </c>
      <c r="W27" s="18">
        <f t="shared" si="1"/>
        <v>1262.6500000000001</v>
      </c>
      <c r="X27" s="18">
        <f t="shared" si="1"/>
        <v>1262.6500000000001</v>
      </c>
      <c r="Y27" s="18">
        <f t="shared" si="1"/>
        <v>0</v>
      </c>
      <c r="AA27" s="37"/>
      <c r="AB27" s="44" t="s">
        <v>22</v>
      </c>
      <c r="AC27" s="28">
        <f>(IF(T27&lt;1, (12*C27+C27*C58)* (1+$C$21+T27)*$C$15*$C$18/12, (( 12*C27+C27*C58)* (1+$C$21)+12*T27)*$C$15*$C$18/12))</f>
        <v>8464.9757828999991</v>
      </c>
      <c r="AD27" s="28">
        <f t="shared" ref="AD27:AH42" si="2">(IF(U27&lt;1, (12*D27+D27*D58)* (1+$C$21+U27)*$C$15*$C$18/12, (( 12*D27+D27*D58)* (1+$C$21)+12*U27)*$C$15*$C$18/12))</f>
        <v>9248.6287231000006</v>
      </c>
      <c r="AE27" s="28">
        <f t="shared" si="2"/>
        <v>9975.8958321999999</v>
      </c>
      <c r="AF27" s="28">
        <f t="shared" si="2"/>
        <v>10460.7658213</v>
      </c>
      <c r="AG27" s="28">
        <f t="shared" si="2"/>
        <v>10573.902512800001</v>
      </c>
      <c r="AH27" s="28">
        <f t="shared" si="2"/>
        <v>0</v>
      </c>
      <c r="AI27" s="37"/>
      <c r="AJ27" s="33"/>
      <c r="AK27" s="33"/>
    </row>
    <row r="28" spans="1:37" x14ac:dyDescent="0.2">
      <c r="A28" s="10"/>
      <c r="B28" s="45">
        <v>15</v>
      </c>
      <c r="C28" s="22">
        <v>5504</v>
      </c>
      <c r="D28" s="15">
        <v>5863.92</v>
      </c>
      <c r="E28" s="16">
        <v>6265.4</v>
      </c>
      <c r="F28" s="15">
        <v>6813.49</v>
      </c>
      <c r="G28" s="16">
        <v>7377.29</v>
      </c>
      <c r="H28" s="15">
        <v>7748.2</v>
      </c>
      <c r="I28" s="10"/>
      <c r="K28" s="45">
        <v>15</v>
      </c>
      <c r="L28" s="19">
        <f t="shared" si="0"/>
        <v>5504</v>
      </c>
      <c r="M28" s="19">
        <f t="shared" si="0"/>
        <v>5863.92</v>
      </c>
      <c r="N28" s="19">
        <f t="shared" si="0"/>
        <v>6265.4</v>
      </c>
      <c r="O28" s="19">
        <f t="shared" si="0"/>
        <v>6813.49</v>
      </c>
      <c r="P28" s="19">
        <f t="shared" si="0"/>
        <v>7377.29</v>
      </c>
      <c r="Q28" s="19">
        <f t="shared" si="0"/>
        <v>7748.2</v>
      </c>
      <c r="S28" s="45">
        <v>15</v>
      </c>
      <c r="T28" s="18">
        <f t="shared" ref="T28:Y45" si="3">IF(L28&gt;$B$53,$C$54,IF(L28&gt;$B$52,$C$53,IF(L28&gt;$B$51,$C$52,IF(L28&gt;$B$50,$C$51,IF(L28&gt;$B$49,$C$50,IF(L28&gt;0,$C$49,0))))))</f>
        <v>0.17799999999999999</v>
      </c>
      <c r="U28" s="18">
        <f t="shared" si="1"/>
        <v>0.17799999999999999</v>
      </c>
      <c r="V28" s="18">
        <f t="shared" si="1"/>
        <v>0.17799999999999999</v>
      </c>
      <c r="W28" s="18">
        <f t="shared" si="1"/>
        <v>0.17799999999999999</v>
      </c>
      <c r="X28" s="18">
        <f t="shared" si="1"/>
        <v>1262.6500000000001</v>
      </c>
      <c r="Y28" s="18">
        <f t="shared" si="1"/>
        <v>1262.6500000000001</v>
      </c>
      <c r="AA28" s="37"/>
      <c r="AB28" s="45">
        <v>15</v>
      </c>
      <c r="AC28" s="28">
        <f t="shared" ref="AC28:AC45" si="4">(IF(T28&lt;1, (12*C28+C28*C59)* (1+$C$21+T28)*$C$15*$C$18/12, (( 12*C28+C28*C59)* (1+$C$21)+12*T28)*$C$15*$C$18/12))</f>
        <v>6984.7411199999988</v>
      </c>
      <c r="AD28" s="28">
        <f t="shared" si="2"/>
        <v>7441.4903975999996</v>
      </c>
      <c r="AE28" s="28">
        <f t="shared" si="2"/>
        <v>7950.9805619999979</v>
      </c>
      <c r="AF28" s="28">
        <f t="shared" si="2"/>
        <v>8646.5232147000006</v>
      </c>
      <c r="AG28" s="28">
        <f t="shared" si="2"/>
        <v>9245.836827699999</v>
      </c>
      <c r="AH28" s="28">
        <f t="shared" si="2"/>
        <v>9647.2096659999988</v>
      </c>
      <c r="AI28" s="37"/>
      <c r="AJ28" s="33"/>
      <c r="AK28" s="33"/>
    </row>
    <row r="29" spans="1:37" x14ac:dyDescent="0.2">
      <c r="A29" s="10"/>
      <c r="B29" s="45">
        <v>14</v>
      </c>
      <c r="C29" s="22">
        <v>5003.84</v>
      </c>
      <c r="D29" s="15">
        <v>5329.75</v>
      </c>
      <c r="E29" s="16">
        <v>5755.37</v>
      </c>
      <c r="F29" s="15">
        <v>6227.68</v>
      </c>
      <c r="G29" s="16">
        <v>6754.16</v>
      </c>
      <c r="H29" s="15">
        <v>7132.13</v>
      </c>
      <c r="I29" s="10"/>
      <c r="K29" s="45">
        <v>14</v>
      </c>
      <c r="L29" s="19">
        <f t="shared" si="0"/>
        <v>5003.84</v>
      </c>
      <c r="M29" s="19">
        <f t="shared" si="0"/>
        <v>5329.75</v>
      </c>
      <c r="N29" s="19">
        <f t="shared" si="0"/>
        <v>5755.37</v>
      </c>
      <c r="O29" s="19">
        <f t="shared" si="0"/>
        <v>6227.68</v>
      </c>
      <c r="P29" s="19">
        <f t="shared" si="0"/>
        <v>6754.16</v>
      </c>
      <c r="Q29" s="19">
        <f t="shared" si="0"/>
        <v>7132.13</v>
      </c>
      <c r="S29" s="45">
        <v>14</v>
      </c>
      <c r="T29" s="18">
        <f t="shared" si="3"/>
        <v>0.17799999999999999</v>
      </c>
      <c r="U29" s="18">
        <f t="shared" si="1"/>
        <v>0.17799999999999999</v>
      </c>
      <c r="V29" s="18">
        <f t="shared" si="1"/>
        <v>0.17799999999999999</v>
      </c>
      <c r="W29" s="18">
        <f t="shared" si="1"/>
        <v>0.17799999999999999</v>
      </c>
      <c r="X29" s="18">
        <f t="shared" si="1"/>
        <v>0.17799999999999999</v>
      </c>
      <c r="Y29" s="18">
        <f t="shared" si="1"/>
        <v>1262.6500000000001</v>
      </c>
      <c r="AA29" s="37"/>
      <c r="AB29" s="45">
        <v>14</v>
      </c>
      <c r="AC29" s="28">
        <f t="shared" si="4"/>
        <v>6350.0230751999998</v>
      </c>
      <c r="AD29" s="28">
        <f t="shared" si="2"/>
        <v>6763.6126425000002</v>
      </c>
      <c r="AE29" s="28">
        <f t="shared" si="2"/>
        <v>7303.7371910999982</v>
      </c>
      <c r="AF29" s="28">
        <f t="shared" si="2"/>
        <v>7903.1127504000006</v>
      </c>
      <c r="AG29" s="28">
        <f t="shared" si="2"/>
        <v>8571.2316647999996</v>
      </c>
      <c r="AH29" s="28">
        <f t="shared" si="2"/>
        <v>8980.5418368999999</v>
      </c>
      <c r="AI29" s="37"/>
      <c r="AJ29" s="33"/>
      <c r="AK29" s="33"/>
    </row>
    <row r="30" spans="1:37" x14ac:dyDescent="0.2">
      <c r="A30" s="10"/>
      <c r="B30" s="45">
        <v>13</v>
      </c>
      <c r="C30" s="22">
        <v>4628.76</v>
      </c>
      <c r="D30" s="15">
        <v>4985.95</v>
      </c>
      <c r="E30" s="16">
        <v>5392.57</v>
      </c>
      <c r="F30" s="15">
        <v>5834.04</v>
      </c>
      <c r="G30" s="16">
        <v>6353.53</v>
      </c>
      <c r="H30" s="15">
        <v>6635.44</v>
      </c>
      <c r="I30" s="10"/>
      <c r="K30" s="45">
        <v>13</v>
      </c>
      <c r="L30" s="19">
        <f t="shared" si="0"/>
        <v>4628.76</v>
      </c>
      <c r="M30" s="19">
        <f t="shared" si="0"/>
        <v>4985.95</v>
      </c>
      <c r="N30" s="19">
        <f t="shared" si="0"/>
        <v>5392.57</v>
      </c>
      <c r="O30" s="19">
        <f t="shared" si="0"/>
        <v>5834.04</v>
      </c>
      <c r="P30" s="19">
        <f t="shared" si="0"/>
        <v>6353.53</v>
      </c>
      <c r="Q30" s="19">
        <f t="shared" si="0"/>
        <v>6635.44</v>
      </c>
      <c r="S30" s="45">
        <v>13</v>
      </c>
      <c r="T30" s="18">
        <f t="shared" si="3"/>
        <v>0.20499999999999999</v>
      </c>
      <c r="U30" s="18">
        <f t="shared" si="1"/>
        <v>0.20499999999999999</v>
      </c>
      <c r="V30" s="18">
        <f t="shared" si="1"/>
        <v>0.17799999999999999</v>
      </c>
      <c r="W30" s="18">
        <f t="shared" si="1"/>
        <v>0.17799999999999999</v>
      </c>
      <c r="X30" s="18">
        <f t="shared" si="1"/>
        <v>0.17799999999999999</v>
      </c>
      <c r="Y30" s="18">
        <f t="shared" si="1"/>
        <v>0.17799999999999999</v>
      </c>
      <c r="AA30" s="37"/>
      <c r="AB30" s="45">
        <v>13</v>
      </c>
      <c r="AC30" s="28">
        <f t="shared" si="4"/>
        <v>6005.260648800001</v>
      </c>
      <c r="AD30" s="28">
        <f t="shared" si="2"/>
        <v>6468.6718109999993</v>
      </c>
      <c r="AE30" s="28">
        <f t="shared" si="2"/>
        <v>6843.3331070999993</v>
      </c>
      <c r="AF30" s="28">
        <f t="shared" si="2"/>
        <v>7403.5717811999994</v>
      </c>
      <c r="AG30" s="28">
        <f t="shared" si="2"/>
        <v>8062.8201758999994</v>
      </c>
      <c r="AH30" s="28">
        <f t="shared" si="2"/>
        <v>8420.5724231999993</v>
      </c>
      <c r="AI30" s="37"/>
      <c r="AJ30" s="33"/>
      <c r="AK30" s="33"/>
    </row>
    <row r="31" spans="1:37" s="21" customFormat="1" x14ac:dyDescent="0.2">
      <c r="A31" s="10"/>
      <c r="B31" s="45">
        <v>12</v>
      </c>
      <c r="C31" s="22">
        <v>4170.32</v>
      </c>
      <c r="D31" s="15">
        <v>4581.34</v>
      </c>
      <c r="E31" s="16">
        <v>5061.67</v>
      </c>
      <c r="F31" s="15">
        <v>5594.63</v>
      </c>
      <c r="G31" s="16">
        <v>6220.01</v>
      </c>
      <c r="H31" s="15">
        <v>6516.74</v>
      </c>
      <c r="I31" s="10"/>
      <c r="K31" s="45">
        <v>12</v>
      </c>
      <c r="L31" s="19">
        <f t="shared" si="0"/>
        <v>4170.32</v>
      </c>
      <c r="M31" s="19">
        <f t="shared" si="0"/>
        <v>4581.34</v>
      </c>
      <c r="N31" s="19">
        <f t="shared" si="0"/>
        <v>5061.67</v>
      </c>
      <c r="O31" s="19">
        <f t="shared" si="0"/>
        <v>5594.63</v>
      </c>
      <c r="P31" s="19">
        <f t="shared" si="0"/>
        <v>6220.01</v>
      </c>
      <c r="Q31" s="19">
        <f t="shared" si="0"/>
        <v>6516.74</v>
      </c>
      <c r="S31" s="45">
        <v>12</v>
      </c>
      <c r="T31" s="18">
        <f t="shared" si="3"/>
        <v>0.20499999999999999</v>
      </c>
      <c r="U31" s="18">
        <f t="shared" si="1"/>
        <v>0.20499999999999999</v>
      </c>
      <c r="V31" s="18">
        <f t="shared" si="1"/>
        <v>0.17799999999999999</v>
      </c>
      <c r="W31" s="18">
        <f t="shared" si="1"/>
        <v>0.17799999999999999</v>
      </c>
      <c r="X31" s="18">
        <f t="shared" si="1"/>
        <v>0.17799999999999999</v>
      </c>
      <c r="Y31" s="18">
        <f t="shared" si="1"/>
        <v>0.17799999999999999</v>
      </c>
      <c r="AA31" s="37"/>
      <c r="AB31" s="45">
        <v>12</v>
      </c>
      <c r="AC31" s="28">
        <f t="shared" si="4"/>
        <v>5496.3705514666663</v>
      </c>
      <c r="AD31" s="28">
        <f t="shared" si="2"/>
        <v>6038.0839509333337</v>
      </c>
      <c r="AE31" s="28">
        <f t="shared" si="2"/>
        <v>6525.3699861333334</v>
      </c>
      <c r="AF31" s="28">
        <f t="shared" si="2"/>
        <v>7212.4478058666655</v>
      </c>
      <c r="AG31" s="28">
        <f t="shared" si="2"/>
        <v>8018.6710250666656</v>
      </c>
      <c r="AH31" s="28">
        <f t="shared" si="2"/>
        <v>8401.2074282666654</v>
      </c>
      <c r="AI31" s="37"/>
      <c r="AJ31" s="34"/>
      <c r="AK31" s="34"/>
    </row>
    <row r="32" spans="1:37" x14ac:dyDescent="0.2">
      <c r="A32" s="10"/>
      <c r="B32" s="45">
        <v>11</v>
      </c>
      <c r="C32" s="22">
        <v>4032.38</v>
      </c>
      <c r="D32" s="15">
        <v>4410.41</v>
      </c>
      <c r="E32" s="16">
        <v>4765.62</v>
      </c>
      <c r="F32" s="15">
        <v>5151.01</v>
      </c>
      <c r="G32" s="16">
        <v>5678.44</v>
      </c>
      <c r="H32" s="15">
        <v>5975.19</v>
      </c>
      <c r="I32" s="10"/>
      <c r="K32" s="45">
        <v>11</v>
      </c>
      <c r="L32" s="19">
        <f t="shared" si="0"/>
        <v>4032.38</v>
      </c>
      <c r="M32" s="19">
        <f t="shared" si="0"/>
        <v>4410.41</v>
      </c>
      <c r="N32" s="19">
        <f t="shared" si="0"/>
        <v>4765.62</v>
      </c>
      <c r="O32" s="19">
        <f t="shared" si="0"/>
        <v>5151.01</v>
      </c>
      <c r="P32" s="19">
        <f t="shared" si="0"/>
        <v>5678.44</v>
      </c>
      <c r="Q32" s="19">
        <f t="shared" si="0"/>
        <v>5975.19</v>
      </c>
      <c r="S32" s="45">
        <v>11</v>
      </c>
      <c r="T32" s="18">
        <f t="shared" si="3"/>
        <v>0.20499999999999999</v>
      </c>
      <c r="U32" s="18">
        <f t="shared" si="1"/>
        <v>0.20499999999999999</v>
      </c>
      <c r="V32" s="18">
        <f t="shared" si="1"/>
        <v>0.20499999999999999</v>
      </c>
      <c r="W32" s="18">
        <f t="shared" si="1"/>
        <v>0.17799999999999999</v>
      </c>
      <c r="X32" s="18">
        <f t="shared" si="1"/>
        <v>0.17799999999999999</v>
      </c>
      <c r="Y32" s="18">
        <f t="shared" si="1"/>
        <v>0.17799999999999999</v>
      </c>
      <c r="AA32" s="37"/>
      <c r="AB32" s="45">
        <v>11</v>
      </c>
      <c r="AC32" s="28">
        <f t="shared" si="4"/>
        <v>5314.569309866667</v>
      </c>
      <c r="AD32" s="28">
        <f t="shared" si="2"/>
        <v>5812.8027690666668</v>
      </c>
      <c r="AE32" s="28">
        <f t="shared" si="2"/>
        <v>6280.9600768000009</v>
      </c>
      <c r="AF32" s="28">
        <f t="shared" si="2"/>
        <v>6640.5447317333319</v>
      </c>
      <c r="AG32" s="28">
        <f t="shared" si="2"/>
        <v>7320.4934229333312</v>
      </c>
      <c r="AH32" s="28">
        <f t="shared" si="2"/>
        <v>7703.0556095999991</v>
      </c>
      <c r="AI32" s="37"/>
      <c r="AJ32" s="33"/>
      <c r="AK32" s="33"/>
    </row>
    <row r="33" spans="1:37" x14ac:dyDescent="0.2">
      <c r="A33" s="10"/>
      <c r="B33" s="45">
        <v>10</v>
      </c>
      <c r="C33" s="22">
        <v>3895.33</v>
      </c>
      <c r="D33" s="15">
        <v>4191.53</v>
      </c>
      <c r="E33" s="16">
        <v>4528.25</v>
      </c>
      <c r="F33" s="15">
        <v>4893.4399999999996</v>
      </c>
      <c r="G33" s="16">
        <v>5300.1</v>
      </c>
      <c r="H33" s="15">
        <v>5433.63</v>
      </c>
      <c r="I33" s="10"/>
      <c r="K33" s="45">
        <v>10</v>
      </c>
      <c r="L33" s="19">
        <f t="shared" si="0"/>
        <v>3895.33</v>
      </c>
      <c r="M33" s="19">
        <f t="shared" si="0"/>
        <v>4191.53</v>
      </c>
      <c r="N33" s="19">
        <f t="shared" si="0"/>
        <v>4528.25</v>
      </c>
      <c r="O33" s="19">
        <f t="shared" si="0"/>
        <v>4893.4399999999996</v>
      </c>
      <c r="P33" s="19">
        <f t="shared" si="0"/>
        <v>5300.1</v>
      </c>
      <c r="Q33" s="19">
        <f t="shared" si="0"/>
        <v>5433.63</v>
      </c>
      <c r="S33" s="45">
        <v>10</v>
      </c>
      <c r="T33" s="18">
        <f t="shared" si="3"/>
        <v>0.20499999999999999</v>
      </c>
      <c r="U33" s="18">
        <f t="shared" si="1"/>
        <v>0.20499999999999999</v>
      </c>
      <c r="V33" s="18">
        <f t="shared" si="1"/>
        <v>0.20499999999999999</v>
      </c>
      <c r="W33" s="18">
        <f t="shared" si="1"/>
        <v>0.20499999999999999</v>
      </c>
      <c r="X33" s="18">
        <f t="shared" si="1"/>
        <v>0.17799999999999999</v>
      </c>
      <c r="Y33" s="18">
        <f t="shared" si="1"/>
        <v>0.17799999999999999</v>
      </c>
      <c r="AA33" s="37"/>
      <c r="AB33" s="45">
        <v>10</v>
      </c>
      <c r="AC33" s="28">
        <f t="shared" si="4"/>
        <v>5133.9410645333337</v>
      </c>
      <c r="AD33" s="28">
        <f t="shared" si="2"/>
        <v>5524.3247658666669</v>
      </c>
      <c r="AE33" s="28">
        <f t="shared" si="2"/>
        <v>5968.1127466666667</v>
      </c>
      <c r="AF33" s="28">
        <f t="shared" si="2"/>
        <v>6449.4234282666666</v>
      </c>
      <c r="AG33" s="28">
        <f t="shared" si="2"/>
        <v>6832.7475839999997</v>
      </c>
      <c r="AH33" s="28">
        <f t="shared" si="2"/>
        <v>7004.8908991999988</v>
      </c>
      <c r="AI33" s="37"/>
      <c r="AJ33" s="33"/>
      <c r="AK33" s="33"/>
    </row>
    <row r="34" spans="1:37" x14ac:dyDescent="0.2">
      <c r="A34" s="10"/>
      <c r="B34" s="45" t="s">
        <v>23</v>
      </c>
      <c r="C34" s="22">
        <v>3757.21</v>
      </c>
      <c r="D34" s="15">
        <v>4013.8</v>
      </c>
      <c r="E34" s="16">
        <v>4334.08</v>
      </c>
      <c r="F34" s="15">
        <v>4683.04</v>
      </c>
      <c r="G34" s="16">
        <v>5061.38</v>
      </c>
      <c r="H34" s="15">
        <v>5182.84</v>
      </c>
      <c r="I34" s="10"/>
      <c r="K34" s="45" t="s">
        <v>23</v>
      </c>
      <c r="L34" s="19">
        <f t="shared" si="0"/>
        <v>3757.21</v>
      </c>
      <c r="M34" s="19">
        <f t="shared" si="0"/>
        <v>4013.8</v>
      </c>
      <c r="N34" s="19">
        <f t="shared" si="0"/>
        <v>4334.08</v>
      </c>
      <c r="O34" s="19">
        <f t="shared" si="0"/>
        <v>4683.04</v>
      </c>
      <c r="P34" s="19">
        <f t="shared" si="0"/>
        <v>5061.38</v>
      </c>
      <c r="Q34" s="19">
        <f t="shared" si="0"/>
        <v>5182.84</v>
      </c>
      <c r="S34" s="45" t="s">
        <v>23</v>
      </c>
      <c r="T34" s="18">
        <f t="shared" si="3"/>
        <v>0.20499999999999999</v>
      </c>
      <c r="U34" s="18">
        <f t="shared" si="1"/>
        <v>0.20499999999999999</v>
      </c>
      <c r="V34" s="18">
        <f t="shared" si="1"/>
        <v>0.20499999999999999</v>
      </c>
      <c r="W34" s="18">
        <f t="shared" si="1"/>
        <v>0.20499999999999999</v>
      </c>
      <c r="X34" s="18">
        <f t="shared" si="1"/>
        <v>0.17799999999999999</v>
      </c>
      <c r="Y34" s="18">
        <f t="shared" si="1"/>
        <v>0.17799999999999999</v>
      </c>
      <c r="AA34" s="37"/>
      <c r="AB34" s="45" t="s">
        <v>23</v>
      </c>
      <c r="AC34" s="28">
        <f t="shared" si="4"/>
        <v>4951.9025877333333</v>
      </c>
      <c r="AD34" s="28">
        <f t="shared" si="2"/>
        <v>5290.0813653333344</v>
      </c>
      <c r="AE34" s="28">
        <f t="shared" si="2"/>
        <v>5712.2018645333337</v>
      </c>
      <c r="AF34" s="28">
        <f t="shared" si="2"/>
        <v>6172.1218389333335</v>
      </c>
      <c r="AG34" s="28">
        <f t="shared" si="2"/>
        <v>6524.9961258666663</v>
      </c>
      <c r="AH34" s="28">
        <f t="shared" si="2"/>
        <v>6681.5791189333322</v>
      </c>
      <c r="AI34" s="37"/>
      <c r="AJ34" s="33"/>
      <c r="AK34" s="33"/>
    </row>
    <row r="35" spans="1:37" x14ac:dyDescent="0.2">
      <c r="A35" s="10"/>
      <c r="B35" s="45" t="s">
        <v>12</v>
      </c>
      <c r="C35" s="22">
        <v>3619.09</v>
      </c>
      <c r="D35" s="15">
        <v>3736.32</v>
      </c>
      <c r="E35" s="16">
        <v>4029.91</v>
      </c>
      <c r="F35" s="15">
        <v>4352.0600000000004</v>
      </c>
      <c r="G35" s="16">
        <v>4706.63</v>
      </c>
      <c r="H35" s="15">
        <v>5003.3500000000004</v>
      </c>
      <c r="I35" s="10"/>
      <c r="K35" s="45" t="s">
        <v>12</v>
      </c>
      <c r="L35" s="19">
        <f t="shared" si="0"/>
        <v>3619.09</v>
      </c>
      <c r="M35" s="19">
        <f t="shared" si="0"/>
        <v>3736.32</v>
      </c>
      <c r="N35" s="19">
        <f t="shared" si="0"/>
        <v>4029.91</v>
      </c>
      <c r="O35" s="19">
        <f t="shared" si="0"/>
        <v>4352.0600000000004</v>
      </c>
      <c r="P35" s="19">
        <f t="shared" si="0"/>
        <v>4706.63</v>
      </c>
      <c r="Q35" s="19">
        <f t="shared" si="0"/>
        <v>5003.3500000000004</v>
      </c>
      <c r="S35" s="45" t="s">
        <v>12</v>
      </c>
      <c r="T35" s="18">
        <f t="shared" si="3"/>
        <v>0.20499999999999999</v>
      </c>
      <c r="U35" s="18">
        <f t="shared" si="1"/>
        <v>0.20499999999999999</v>
      </c>
      <c r="V35" s="18">
        <f t="shared" si="1"/>
        <v>0.20499999999999999</v>
      </c>
      <c r="W35" s="18">
        <f t="shared" si="1"/>
        <v>0.20499999999999999</v>
      </c>
      <c r="X35" s="18">
        <f t="shared" si="1"/>
        <v>0.20499999999999999</v>
      </c>
      <c r="Y35" s="18">
        <f t="shared" si="1"/>
        <v>0.17799999999999999</v>
      </c>
      <c r="AA35" s="37"/>
      <c r="AB35" s="45" t="s">
        <v>12</v>
      </c>
      <c r="AC35" s="28">
        <f t="shared" si="4"/>
        <v>4769.8641109333339</v>
      </c>
      <c r="AD35" s="28">
        <f t="shared" si="2"/>
        <v>4924.3701248000007</v>
      </c>
      <c r="AE35" s="28">
        <f t="shared" si="2"/>
        <v>5311.3139157333335</v>
      </c>
      <c r="AF35" s="28">
        <f t="shared" si="2"/>
        <v>5735.8990250666675</v>
      </c>
      <c r="AG35" s="28">
        <f t="shared" si="2"/>
        <v>6203.2128298666676</v>
      </c>
      <c r="AH35" s="28">
        <f t="shared" si="2"/>
        <v>6450.1853973333336</v>
      </c>
      <c r="AI35" s="37"/>
      <c r="AJ35" s="33"/>
      <c r="AK35" s="33"/>
    </row>
    <row r="36" spans="1:37" x14ac:dyDescent="0.2">
      <c r="A36" s="10"/>
      <c r="B36" s="45" t="s">
        <v>13</v>
      </c>
      <c r="C36" s="22">
        <v>3480.97</v>
      </c>
      <c r="D36" s="15">
        <v>3699.68</v>
      </c>
      <c r="E36" s="16">
        <v>3759.84</v>
      </c>
      <c r="F36" s="15">
        <v>3963.16</v>
      </c>
      <c r="G36" s="16">
        <v>4335.6899999999996</v>
      </c>
      <c r="H36" s="15">
        <v>4483.1000000000004</v>
      </c>
      <c r="I36" s="10"/>
      <c r="K36" s="45" t="s">
        <v>13</v>
      </c>
      <c r="L36" s="19">
        <f t="shared" si="0"/>
        <v>3480.97</v>
      </c>
      <c r="M36" s="19">
        <f t="shared" si="0"/>
        <v>3699.68</v>
      </c>
      <c r="N36" s="19">
        <f t="shared" si="0"/>
        <v>3759.84</v>
      </c>
      <c r="O36" s="19">
        <f t="shared" si="0"/>
        <v>3963.16</v>
      </c>
      <c r="P36" s="19">
        <f t="shared" si="0"/>
        <v>4335.6899999999996</v>
      </c>
      <c r="Q36" s="19">
        <f t="shared" si="0"/>
        <v>4483.1000000000004</v>
      </c>
      <c r="S36" s="45" t="s">
        <v>13</v>
      </c>
      <c r="T36" s="18">
        <f t="shared" si="3"/>
        <v>0.20499999999999999</v>
      </c>
      <c r="U36" s="18">
        <f t="shared" si="1"/>
        <v>0.20499999999999999</v>
      </c>
      <c r="V36" s="18">
        <f t="shared" si="1"/>
        <v>0.20499999999999999</v>
      </c>
      <c r="W36" s="18">
        <f t="shared" si="1"/>
        <v>0.20499999999999999</v>
      </c>
      <c r="X36" s="18">
        <f t="shared" si="1"/>
        <v>0.20499999999999999</v>
      </c>
      <c r="Y36" s="18">
        <f t="shared" si="1"/>
        <v>0.20499999999999999</v>
      </c>
      <c r="AA36" s="37"/>
      <c r="AB36" s="45" t="s">
        <v>13</v>
      </c>
      <c r="AC36" s="28">
        <f t="shared" si="4"/>
        <v>4587.8256341333336</v>
      </c>
      <c r="AD36" s="28">
        <f t="shared" si="2"/>
        <v>4876.0795818666666</v>
      </c>
      <c r="AE36" s="28">
        <f t="shared" si="2"/>
        <v>4955.3688576000004</v>
      </c>
      <c r="AF36" s="28">
        <f t="shared" si="2"/>
        <v>5223.3391957333333</v>
      </c>
      <c r="AG36" s="28">
        <f t="shared" si="2"/>
        <v>5714.3238015999996</v>
      </c>
      <c r="AH36" s="28">
        <f t="shared" si="2"/>
        <v>5908.6062506666676</v>
      </c>
      <c r="AI36" s="37"/>
      <c r="AJ36" s="33"/>
      <c r="AK36" s="33"/>
    </row>
    <row r="37" spans="1:37" x14ac:dyDescent="0.2">
      <c r="A37" s="10"/>
      <c r="B37" s="45">
        <v>8</v>
      </c>
      <c r="C37" s="22">
        <v>3281.44</v>
      </c>
      <c r="D37" s="15">
        <v>3486.59</v>
      </c>
      <c r="E37" s="16">
        <v>3628.68</v>
      </c>
      <c r="F37" s="15">
        <v>3770.54</v>
      </c>
      <c r="G37" s="16">
        <v>3922.69</v>
      </c>
      <c r="H37" s="15">
        <v>3995.85</v>
      </c>
      <c r="I37" s="10"/>
      <c r="K37" s="45">
        <v>8</v>
      </c>
      <c r="L37" s="19">
        <f t="shared" si="0"/>
        <v>3281.44</v>
      </c>
      <c r="M37" s="19">
        <f t="shared" si="0"/>
        <v>3486.59</v>
      </c>
      <c r="N37" s="19">
        <f t="shared" si="0"/>
        <v>3628.68</v>
      </c>
      <c r="O37" s="19">
        <f t="shared" si="0"/>
        <v>3770.54</v>
      </c>
      <c r="P37" s="19">
        <f t="shared" si="0"/>
        <v>3922.69</v>
      </c>
      <c r="Q37" s="19">
        <f t="shared" si="0"/>
        <v>3995.85</v>
      </c>
      <c r="S37" s="45">
        <v>8</v>
      </c>
      <c r="T37" s="18">
        <f t="shared" si="3"/>
        <v>0.20499999999999999</v>
      </c>
      <c r="U37" s="18">
        <f t="shared" si="1"/>
        <v>0.20499999999999999</v>
      </c>
      <c r="V37" s="18">
        <f t="shared" si="1"/>
        <v>0.20499999999999999</v>
      </c>
      <c r="W37" s="18">
        <f t="shared" si="1"/>
        <v>0.20499999999999999</v>
      </c>
      <c r="X37" s="18">
        <f t="shared" si="1"/>
        <v>0.20499999999999999</v>
      </c>
      <c r="Y37" s="18">
        <f t="shared" si="1"/>
        <v>0.20499999999999999</v>
      </c>
      <c r="AA37" s="37"/>
      <c r="AB37" s="45">
        <v>8</v>
      </c>
      <c r="AC37" s="28">
        <f t="shared" si="4"/>
        <v>4358.6383088000002</v>
      </c>
      <c r="AD37" s="28">
        <f t="shared" si="2"/>
        <v>4631.1328992999997</v>
      </c>
      <c r="AE37" s="28">
        <f t="shared" si="2"/>
        <v>4819.8667835999995</v>
      </c>
      <c r="AF37" s="28">
        <f t="shared" si="2"/>
        <v>5008.2951657999993</v>
      </c>
      <c r="AG37" s="28">
        <f t="shared" si="2"/>
        <v>5210.3914463000001</v>
      </c>
      <c r="AH37" s="28">
        <f t="shared" si="2"/>
        <v>5307.5676794999999</v>
      </c>
      <c r="AI37" s="37"/>
      <c r="AJ37" s="33"/>
      <c r="AK37" s="33"/>
    </row>
    <row r="38" spans="1:37" x14ac:dyDescent="0.2">
      <c r="A38" s="10"/>
      <c r="B38" s="45">
        <v>7</v>
      </c>
      <c r="C38" s="22">
        <v>3095.23</v>
      </c>
      <c r="D38" s="15">
        <v>3331.58</v>
      </c>
      <c r="E38" s="16">
        <v>3472.38</v>
      </c>
      <c r="F38" s="15">
        <v>3614.47</v>
      </c>
      <c r="G38" s="16">
        <v>3748.49</v>
      </c>
      <c r="H38" s="15">
        <v>3820.45</v>
      </c>
      <c r="I38" s="10"/>
      <c r="K38" s="45">
        <v>7</v>
      </c>
      <c r="L38" s="19">
        <f t="shared" si="0"/>
        <v>3095.23</v>
      </c>
      <c r="M38" s="19">
        <f t="shared" si="0"/>
        <v>3331.58</v>
      </c>
      <c r="N38" s="19">
        <f t="shared" si="0"/>
        <v>3472.38</v>
      </c>
      <c r="O38" s="19">
        <f t="shared" si="0"/>
        <v>3614.47</v>
      </c>
      <c r="P38" s="19">
        <f t="shared" si="0"/>
        <v>3748.49</v>
      </c>
      <c r="Q38" s="19">
        <f t="shared" si="0"/>
        <v>3820.45</v>
      </c>
      <c r="S38" s="45">
        <v>7</v>
      </c>
      <c r="T38" s="18">
        <f t="shared" si="3"/>
        <v>0.20499999999999999</v>
      </c>
      <c r="U38" s="18">
        <f t="shared" si="1"/>
        <v>0.20499999999999999</v>
      </c>
      <c r="V38" s="18">
        <f t="shared" si="1"/>
        <v>0.20499999999999999</v>
      </c>
      <c r="W38" s="18">
        <f t="shared" si="1"/>
        <v>0.20499999999999999</v>
      </c>
      <c r="X38" s="18">
        <f t="shared" si="1"/>
        <v>0.20499999999999999</v>
      </c>
      <c r="Y38" s="18">
        <f t="shared" si="1"/>
        <v>0.20499999999999999</v>
      </c>
      <c r="AA38" s="37"/>
      <c r="AB38" s="45">
        <v>7</v>
      </c>
      <c r="AC38" s="28">
        <f t="shared" si="4"/>
        <v>4111.3011521000008</v>
      </c>
      <c r="AD38" s="28">
        <f t="shared" si="2"/>
        <v>4425.2377666000002</v>
      </c>
      <c r="AE38" s="28">
        <f t="shared" si="2"/>
        <v>4612.2581825999996</v>
      </c>
      <c r="AF38" s="28">
        <f t="shared" si="2"/>
        <v>4800.9920669000003</v>
      </c>
      <c r="AG38" s="28">
        <f t="shared" si="2"/>
        <v>4979.0068123000001</v>
      </c>
      <c r="AH38" s="28">
        <f t="shared" si="2"/>
        <v>5074.5891214999992</v>
      </c>
      <c r="AI38" s="37"/>
      <c r="AJ38" s="33"/>
      <c r="AK38" s="33"/>
    </row>
    <row r="39" spans="1:37" x14ac:dyDescent="0.2">
      <c r="A39" s="10"/>
      <c r="B39" s="45">
        <v>6</v>
      </c>
      <c r="C39" s="22">
        <v>3042.04</v>
      </c>
      <c r="D39" s="15">
        <v>3236.55</v>
      </c>
      <c r="E39" s="16">
        <v>3372.94</v>
      </c>
      <c r="F39" s="15">
        <v>3507.92</v>
      </c>
      <c r="G39" s="16">
        <v>3640.49</v>
      </c>
      <c r="H39" s="15">
        <v>3708.02</v>
      </c>
      <c r="I39" s="10"/>
      <c r="K39" s="45">
        <v>6</v>
      </c>
      <c r="L39" s="19">
        <f t="shared" si="0"/>
        <v>3042.04</v>
      </c>
      <c r="M39" s="19">
        <f t="shared" si="0"/>
        <v>3236.55</v>
      </c>
      <c r="N39" s="19">
        <f t="shared" si="0"/>
        <v>3372.94</v>
      </c>
      <c r="O39" s="19">
        <f t="shared" si="0"/>
        <v>3507.92</v>
      </c>
      <c r="P39" s="19">
        <f t="shared" si="0"/>
        <v>3640.49</v>
      </c>
      <c r="Q39" s="19">
        <f t="shared" si="0"/>
        <v>3708.02</v>
      </c>
      <c r="S39" s="45">
        <v>6</v>
      </c>
      <c r="T39" s="18">
        <f t="shared" si="3"/>
        <v>0.20499999999999999</v>
      </c>
      <c r="U39" s="18">
        <f t="shared" si="1"/>
        <v>0.20499999999999999</v>
      </c>
      <c r="V39" s="18">
        <f t="shared" si="1"/>
        <v>0.20499999999999999</v>
      </c>
      <c r="W39" s="18">
        <f t="shared" si="1"/>
        <v>0.20499999999999999</v>
      </c>
      <c r="X39" s="18">
        <f t="shared" si="1"/>
        <v>0.20499999999999999</v>
      </c>
      <c r="Y39" s="18">
        <f t="shared" si="1"/>
        <v>0.20499999999999999</v>
      </c>
      <c r="AA39" s="37"/>
      <c r="AB39" s="45">
        <v>6</v>
      </c>
      <c r="AC39" s="28">
        <f t="shared" si="4"/>
        <v>4040.6504707999998</v>
      </c>
      <c r="AD39" s="28">
        <f t="shared" si="2"/>
        <v>4299.0122685000015</v>
      </c>
      <c r="AE39" s="28">
        <f t="shared" si="2"/>
        <v>4480.1750137999998</v>
      </c>
      <c r="AF39" s="28">
        <f t="shared" si="2"/>
        <v>4659.4648984000005</v>
      </c>
      <c r="AG39" s="28">
        <f t="shared" si="2"/>
        <v>4835.5536523000001</v>
      </c>
      <c r="AH39" s="28">
        <f t="shared" si="2"/>
        <v>4925.2517254000004</v>
      </c>
      <c r="AI39" s="37"/>
      <c r="AJ39" s="33"/>
      <c r="AK39" s="33"/>
    </row>
    <row r="40" spans="1:37" x14ac:dyDescent="0.2">
      <c r="A40" s="10"/>
      <c r="B40" s="45">
        <v>5</v>
      </c>
      <c r="C40" s="22">
        <v>2928.99</v>
      </c>
      <c r="D40" s="15">
        <v>3117.67</v>
      </c>
      <c r="E40" s="16">
        <v>3245.11</v>
      </c>
      <c r="F40" s="15">
        <v>3380.06</v>
      </c>
      <c r="G40" s="16">
        <v>3505.47</v>
      </c>
      <c r="H40" s="15">
        <v>3570.28</v>
      </c>
      <c r="I40" s="10"/>
      <c r="K40" s="45">
        <v>5</v>
      </c>
      <c r="L40" s="19">
        <f t="shared" si="0"/>
        <v>2928.99</v>
      </c>
      <c r="M40" s="19">
        <f t="shared" si="0"/>
        <v>3117.67</v>
      </c>
      <c r="N40" s="19">
        <f t="shared" si="0"/>
        <v>3245.11</v>
      </c>
      <c r="O40" s="19">
        <f t="shared" si="0"/>
        <v>3380.06</v>
      </c>
      <c r="P40" s="19">
        <f t="shared" si="0"/>
        <v>3505.47</v>
      </c>
      <c r="Q40" s="19">
        <f t="shared" si="0"/>
        <v>3570.28</v>
      </c>
      <c r="S40" s="45">
        <v>5</v>
      </c>
      <c r="T40" s="18">
        <f t="shared" si="3"/>
        <v>0.20499999999999999</v>
      </c>
      <c r="U40" s="18">
        <f t="shared" si="1"/>
        <v>0.20499999999999999</v>
      </c>
      <c r="V40" s="18">
        <f t="shared" si="1"/>
        <v>0.20499999999999999</v>
      </c>
      <c r="W40" s="18">
        <f t="shared" si="1"/>
        <v>0.20499999999999999</v>
      </c>
      <c r="X40" s="18">
        <f t="shared" si="1"/>
        <v>0.20499999999999999</v>
      </c>
      <c r="Y40" s="18">
        <f t="shared" si="1"/>
        <v>0.20499999999999999</v>
      </c>
      <c r="AA40" s="37"/>
      <c r="AB40" s="45">
        <v>5</v>
      </c>
      <c r="AC40" s="28">
        <f t="shared" si="4"/>
        <v>3890.4895472999997</v>
      </c>
      <c r="AD40" s="28">
        <f t="shared" si="2"/>
        <v>4141.1075308999998</v>
      </c>
      <c r="AE40" s="28">
        <f t="shared" si="2"/>
        <v>4310.3822597000008</v>
      </c>
      <c r="AF40" s="28">
        <f t="shared" si="2"/>
        <v>4489.6322962000004</v>
      </c>
      <c r="AG40" s="28">
        <f t="shared" si="2"/>
        <v>4656.2106369000003</v>
      </c>
      <c r="AH40" s="28">
        <f t="shared" si="2"/>
        <v>4742.2958156000004</v>
      </c>
      <c r="AI40" s="37"/>
      <c r="AJ40" s="33"/>
      <c r="AK40" s="33"/>
    </row>
    <row r="41" spans="1:37" x14ac:dyDescent="0.2">
      <c r="A41" s="10"/>
      <c r="B41" s="45">
        <v>4</v>
      </c>
      <c r="C41" s="22">
        <v>2802.62</v>
      </c>
      <c r="D41" s="15">
        <v>2993.55</v>
      </c>
      <c r="E41" s="16">
        <v>3153.75</v>
      </c>
      <c r="F41" s="15">
        <v>3253.48</v>
      </c>
      <c r="G41" s="16">
        <v>3353.2</v>
      </c>
      <c r="H41" s="15">
        <v>3411.6</v>
      </c>
      <c r="I41" s="10"/>
      <c r="K41" s="45">
        <v>4</v>
      </c>
      <c r="L41" s="19">
        <f t="shared" si="0"/>
        <v>2802.62</v>
      </c>
      <c r="M41" s="19">
        <f t="shared" si="0"/>
        <v>2993.55</v>
      </c>
      <c r="N41" s="19">
        <f t="shared" si="0"/>
        <v>3153.75</v>
      </c>
      <c r="O41" s="19">
        <f t="shared" si="0"/>
        <v>3253.48</v>
      </c>
      <c r="P41" s="19">
        <f t="shared" si="0"/>
        <v>3353.2</v>
      </c>
      <c r="Q41" s="19">
        <f t="shared" si="0"/>
        <v>3411.6</v>
      </c>
      <c r="S41" s="45">
        <v>4</v>
      </c>
      <c r="T41" s="18">
        <f t="shared" si="3"/>
        <v>0.20499999999999999</v>
      </c>
      <c r="U41" s="18">
        <f t="shared" si="1"/>
        <v>0.20499999999999999</v>
      </c>
      <c r="V41" s="18">
        <f t="shared" si="1"/>
        <v>0.20499999999999999</v>
      </c>
      <c r="W41" s="18">
        <f t="shared" si="1"/>
        <v>0.20499999999999999</v>
      </c>
      <c r="X41" s="18">
        <f t="shared" si="1"/>
        <v>0.20499999999999999</v>
      </c>
      <c r="Y41" s="18">
        <f t="shared" si="1"/>
        <v>0.20499999999999999</v>
      </c>
      <c r="AA41" s="37"/>
      <c r="AB41" s="45">
        <v>4</v>
      </c>
      <c r="AC41" s="28">
        <f t="shared" si="4"/>
        <v>3722.6360674000002</v>
      </c>
      <c r="AD41" s="28">
        <f t="shared" si="2"/>
        <v>3976.2426585000007</v>
      </c>
      <c r="AE41" s="28">
        <f t="shared" si="2"/>
        <v>4189.0315125000006</v>
      </c>
      <c r="AF41" s="28">
        <f t="shared" si="2"/>
        <v>4321.4998796</v>
      </c>
      <c r="AG41" s="28">
        <f t="shared" si="2"/>
        <v>4453.9549639999996</v>
      </c>
      <c r="AH41" s="28">
        <f t="shared" si="2"/>
        <v>4531.5259319999996</v>
      </c>
      <c r="AI41" s="37"/>
      <c r="AJ41" s="33"/>
      <c r="AK41" s="33"/>
    </row>
    <row r="42" spans="1:37" x14ac:dyDescent="0.2">
      <c r="A42" s="10"/>
      <c r="B42" s="45">
        <v>3</v>
      </c>
      <c r="C42" s="22">
        <v>2762.69</v>
      </c>
      <c r="D42" s="15">
        <v>2968.02</v>
      </c>
      <c r="E42" s="16">
        <v>3017.99</v>
      </c>
      <c r="F42" s="15">
        <v>3132.21</v>
      </c>
      <c r="G42" s="16">
        <v>3217.92</v>
      </c>
      <c r="H42" s="15">
        <v>3296.43</v>
      </c>
      <c r="I42" s="10"/>
      <c r="K42" s="45">
        <v>3</v>
      </c>
      <c r="L42" s="19">
        <f t="shared" si="0"/>
        <v>2762.69</v>
      </c>
      <c r="M42" s="19">
        <f t="shared" si="0"/>
        <v>2968.02</v>
      </c>
      <c r="N42" s="19">
        <f t="shared" si="0"/>
        <v>3017.99</v>
      </c>
      <c r="O42" s="19">
        <f t="shared" si="0"/>
        <v>3132.21</v>
      </c>
      <c r="P42" s="19">
        <f t="shared" si="0"/>
        <v>3217.92</v>
      </c>
      <c r="Q42" s="19">
        <f t="shared" si="0"/>
        <v>3296.43</v>
      </c>
      <c r="S42" s="45">
        <v>3</v>
      </c>
      <c r="T42" s="18">
        <f t="shared" si="3"/>
        <v>0.20499999999999999</v>
      </c>
      <c r="U42" s="18">
        <f t="shared" si="1"/>
        <v>0.20499999999999999</v>
      </c>
      <c r="V42" s="18">
        <f t="shared" si="1"/>
        <v>0.20499999999999999</v>
      </c>
      <c r="W42" s="18">
        <f t="shared" si="1"/>
        <v>0.20499999999999999</v>
      </c>
      <c r="X42" s="18">
        <f t="shared" si="1"/>
        <v>0.20499999999999999</v>
      </c>
      <c r="Y42" s="18">
        <f t="shared" si="1"/>
        <v>0.20499999999999999</v>
      </c>
      <c r="AA42" s="37"/>
      <c r="AB42" s="45">
        <v>3</v>
      </c>
      <c r="AC42" s="28">
        <f t="shared" si="4"/>
        <v>3669.5982463</v>
      </c>
      <c r="AD42" s="28">
        <f t="shared" si="2"/>
        <v>3942.3319253999998</v>
      </c>
      <c r="AE42" s="28">
        <f t="shared" si="2"/>
        <v>4008.7055772999997</v>
      </c>
      <c r="AF42" s="28">
        <f t="shared" si="2"/>
        <v>4160.4205767000012</v>
      </c>
      <c r="AG42" s="28">
        <f t="shared" si="2"/>
        <v>4274.2665984000005</v>
      </c>
      <c r="AH42" s="28">
        <f t="shared" si="2"/>
        <v>4378.5490760999992</v>
      </c>
      <c r="AI42" s="37"/>
      <c r="AJ42" s="33"/>
      <c r="AK42" s="33"/>
    </row>
    <row r="43" spans="1:37" x14ac:dyDescent="0.2">
      <c r="A43" s="10"/>
      <c r="B43" s="45" t="s">
        <v>24</v>
      </c>
      <c r="C43" s="42">
        <v>2601.6</v>
      </c>
      <c r="D43" s="19">
        <v>2835.82</v>
      </c>
      <c r="E43" s="20">
        <v>2921.62</v>
      </c>
      <c r="F43" s="19">
        <v>3036.03</v>
      </c>
      <c r="G43" s="20">
        <v>3114.63</v>
      </c>
      <c r="H43" s="19">
        <v>3173.31</v>
      </c>
      <c r="I43" s="10"/>
      <c r="K43" s="45" t="s">
        <v>24</v>
      </c>
      <c r="L43" s="19">
        <f t="shared" si="0"/>
        <v>2601.6</v>
      </c>
      <c r="M43" s="19">
        <f t="shared" si="0"/>
        <v>2835.82</v>
      </c>
      <c r="N43" s="19">
        <f t="shared" si="0"/>
        <v>2921.62</v>
      </c>
      <c r="O43" s="19">
        <f t="shared" si="0"/>
        <v>3036.03</v>
      </c>
      <c r="P43" s="19">
        <f t="shared" si="0"/>
        <v>3114.63</v>
      </c>
      <c r="Q43" s="19">
        <f t="shared" si="0"/>
        <v>3173.31</v>
      </c>
      <c r="S43" s="45" t="s">
        <v>24</v>
      </c>
      <c r="T43" s="18">
        <f t="shared" si="3"/>
        <v>0.20499999999999999</v>
      </c>
      <c r="U43" s="18">
        <f t="shared" si="3"/>
        <v>0.20499999999999999</v>
      </c>
      <c r="V43" s="18">
        <f t="shared" si="3"/>
        <v>0.20499999999999999</v>
      </c>
      <c r="W43" s="18">
        <f t="shared" si="3"/>
        <v>0.20499999999999999</v>
      </c>
      <c r="X43" s="18">
        <f t="shared" si="3"/>
        <v>0.20499999999999999</v>
      </c>
      <c r="Y43" s="18">
        <f t="shared" si="3"/>
        <v>0.20499999999999999</v>
      </c>
      <c r="AA43" s="37"/>
      <c r="AB43" s="45" t="s">
        <v>24</v>
      </c>
      <c r="AC43" s="28">
        <f t="shared" si="4"/>
        <v>3455.6272320000003</v>
      </c>
      <c r="AD43" s="28">
        <f t="shared" ref="AD43:AD45" si="5">(IF(U43&lt;1, (12*D43+D43*D74)* (1+$C$21+U43)*$C$15*$C$18/12, (( 12*D43+D43*D74)* (1+$C$21)+12*U43)*$C$15*$C$18/12))</f>
        <v>3766.7346314000001</v>
      </c>
      <c r="AE43" s="28">
        <f t="shared" ref="AE43:AE45" si="6">(IF(V43&lt;1, (12*E43+E43*E74)* (1+$C$21+V43)*$C$15*$C$18/12, (( 12*E43+E43*E74)* (1+$C$21)+12*V43)*$C$15*$C$18/12))</f>
        <v>3880.7001974</v>
      </c>
      <c r="AF43" s="28">
        <f t="shared" ref="AF43:AF45" si="7">(IF(W43&lt;1, (12*F43+F43*F74)* (1+$C$21+W43)*$C$15*$C$18/12, (( 12*F43+F43*F74)* (1+$C$21)+12*W43)*$C$15*$C$18/12))</f>
        <v>4032.6675681000002</v>
      </c>
      <c r="AG43" s="28">
        <f t="shared" ref="AG43:AG45" si="8">(IF(X43&lt;1, (12*G43+G43*G74)* (1+$C$21+X43)*$C$15*$C$18/12, (( 12*G43+G43*G74)* (1+$C$21)+12*X43)*$C$15*$C$18/12))</f>
        <v>4137.0695900999999</v>
      </c>
      <c r="AH43" s="28">
        <f t="shared" ref="AH43:AH45" si="9">(IF(Y43&lt;1, (12*H43+H43*H74)* (1+$C$21+Y43)*$C$15*$C$18/12, (( 12*H43+H43*H74)* (1+$C$21)+12*Y43)*$C$15*$C$18/12))</f>
        <v>4215.0124736999996</v>
      </c>
      <c r="AI43" s="37"/>
      <c r="AJ43" s="33"/>
      <c r="AK43" s="33"/>
    </row>
    <row r="44" spans="1:37" x14ac:dyDescent="0.2">
      <c r="A44" s="10"/>
      <c r="B44" s="45">
        <v>2</v>
      </c>
      <c r="C44" s="22">
        <v>2582.16</v>
      </c>
      <c r="D44" s="15">
        <v>2784.28</v>
      </c>
      <c r="E44" s="16">
        <v>2834.67</v>
      </c>
      <c r="F44" s="15">
        <v>2906.58</v>
      </c>
      <c r="G44" s="16">
        <v>3064.63</v>
      </c>
      <c r="H44" s="15">
        <v>3229.97</v>
      </c>
      <c r="I44" s="10"/>
      <c r="K44" s="45">
        <v>2</v>
      </c>
      <c r="L44" s="19">
        <f t="shared" si="0"/>
        <v>2582.16</v>
      </c>
      <c r="M44" s="19">
        <f t="shared" si="0"/>
        <v>2784.28</v>
      </c>
      <c r="N44" s="19">
        <f t="shared" si="0"/>
        <v>2834.67</v>
      </c>
      <c r="O44" s="19">
        <f t="shared" si="0"/>
        <v>2906.58</v>
      </c>
      <c r="P44" s="19">
        <f t="shared" si="0"/>
        <v>3064.63</v>
      </c>
      <c r="Q44" s="19">
        <f t="shared" si="0"/>
        <v>3229.97</v>
      </c>
      <c r="S44" s="45">
        <v>2</v>
      </c>
      <c r="T44" s="18">
        <f t="shared" si="3"/>
        <v>0.20499999999999999</v>
      </c>
      <c r="U44" s="18">
        <f t="shared" si="3"/>
        <v>0.20499999999999999</v>
      </c>
      <c r="V44" s="18">
        <f t="shared" si="3"/>
        <v>0.20499999999999999</v>
      </c>
      <c r="W44" s="18">
        <f t="shared" si="3"/>
        <v>0.20499999999999999</v>
      </c>
      <c r="X44" s="18">
        <f t="shared" si="3"/>
        <v>0.20499999999999999</v>
      </c>
      <c r="Y44" s="18">
        <f t="shared" si="3"/>
        <v>0.20499999999999999</v>
      </c>
      <c r="AA44" s="37"/>
      <c r="AB44" s="45">
        <v>2</v>
      </c>
      <c r="AC44" s="28">
        <f t="shared" si="4"/>
        <v>3429.8056632000003</v>
      </c>
      <c r="AD44" s="28">
        <f t="shared" si="5"/>
        <v>3698.2755956000001</v>
      </c>
      <c r="AE44" s="28">
        <f t="shared" si="6"/>
        <v>3765.2071209000005</v>
      </c>
      <c r="AF44" s="28">
        <f t="shared" si="7"/>
        <v>3860.7230165999995</v>
      </c>
      <c r="AG44" s="28">
        <f t="shared" si="8"/>
        <v>4070.6560900999998</v>
      </c>
      <c r="AH44" s="28">
        <f t="shared" si="9"/>
        <v>4290.2722518999999</v>
      </c>
      <c r="AI44" s="37"/>
      <c r="AJ44" s="33"/>
      <c r="AK44" s="33"/>
    </row>
    <row r="45" spans="1:37" x14ac:dyDescent="0.2">
      <c r="A45" s="10"/>
      <c r="B45" s="46">
        <v>1</v>
      </c>
      <c r="C45" s="43"/>
      <c r="D45" s="24">
        <v>2355.52</v>
      </c>
      <c r="E45" s="25">
        <v>2388.86</v>
      </c>
      <c r="F45" s="24">
        <v>2430.5500000000002</v>
      </c>
      <c r="G45" s="25">
        <v>2469.42</v>
      </c>
      <c r="H45" s="24">
        <v>2569.4699999999998</v>
      </c>
      <c r="I45" s="10"/>
      <c r="K45" s="46">
        <v>1</v>
      </c>
      <c r="L45" s="26">
        <f t="shared" si="0"/>
        <v>0</v>
      </c>
      <c r="M45" s="26">
        <f t="shared" si="0"/>
        <v>2355.52</v>
      </c>
      <c r="N45" s="26">
        <f t="shared" si="0"/>
        <v>2388.86</v>
      </c>
      <c r="O45" s="26">
        <f t="shared" si="0"/>
        <v>2430.5500000000002</v>
      </c>
      <c r="P45" s="26">
        <f t="shared" si="0"/>
        <v>2469.42</v>
      </c>
      <c r="Q45" s="26">
        <f t="shared" si="0"/>
        <v>2569.4699999999998</v>
      </c>
      <c r="S45" s="46">
        <v>1</v>
      </c>
      <c r="T45" s="27">
        <f t="shared" si="3"/>
        <v>0</v>
      </c>
      <c r="U45" s="27">
        <f t="shared" si="3"/>
        <v>0.20499999999999999</v>
      </c>
      <c r="V45" s="27">
        <f t="shared" si="3"/>
        <v>0.20499999999999999</v>
      </c>
      <c r="W45" s="27">
        <f t="shared" si="3"/>
        <v>0.20499999999999999</v>
      </c>
      <c r="X45" s="27">
        <f t="shared" si="3"/>
        <v>0.20499999999999999</v>
      </c>
      <c r="Y45" s="27">
        <f t="shared" si="3"/>
        <v>0.20499999999999999</v>
      </c>
      <c r="AA45" s="37"/>
      <c r="AB45" s="46">
        <v>1</v>
      </c>
      <c r="AC45" s="28">
        <f t="shared" si="4"/>
        <v>0</v>
      </c>
      <c r="AD45" s="28">
        <f t="shared" si="5"/>
        <v>3128.7665503999997</v>
      </c>
      <c r="AE45" s="28">
        <f t="shared" si="6"/>
        <v>3173.0510722000004</v>
      </c>
      <c r="AF45" s="28">
        <f t="shared" si="7"/>
        <v>3228.4266485000003</v>
      </c>
      <c r="AG45" s="28">
        <f t="shared" si="8"/>
        <v>3280.0565033999997</v>
      </c>
      <c r="AH45" s="28">
        <f t="shared" si="9"/>
        <v>3412.9499169000005</v>
      </c>
      <c r="AI45" s="37"/>
      <c r="AJ45" s="33"/>
      <c r="AK45" s="33"/>
    </row>
    <row r="46" spans="1:37" x14ac:dyDescent="0.2">
      <c r="A46" s="10"/>
      <c r="B46" s="52"/>
      <c r="C46" s="50"/>
      <c r="D46" s="50"/>
      <c r="E46" s="50"/>
      <c r="F46" s="50"/>
      <c r="G46" s="50"/>
      <c r="H46" s="50"/>
      <c r="I46" s="10"/>
      <c r="K46" s="51"/>
      <c r="L46" s="20"/>
      <c r="M46" s="20"/>
      <c r="N46" s="20"/>
      <c r="O46" s="20"/>
      <c r="P46" s="20"/>
      <c r="Q46" s="20"/>
      <c r="S46" s="51"/>
      <c r="T46" s="48"/>
      <c r="U46" s="48"/>
      <c r="V46" s="48"/>
      <c r="W46" s="48"/>
      <c r="X46" s="48"/>
      <c r="Y46" s="48"/>
      <c r="AA46" s="37"/>
      <c r="AB46" s="37"/>
      <c r="AC46" s="37"/>
      <c r="AD46" s="37"/>
      <c r="AE46" s="37"/>
      <c r="AF46" s="37"/>
      <c r="AG46" s="37"/>
      <c r="AH46" s="37"/>
      <c r="AI46" s="37"/>
      <c r="AJ46" s="33"/>
      <c r="AK46" s="33"/>
    </row>
    <row r="47" spans="1:37" x14ac:dyDescent="0.2">
      <c r="A47" s="10"/>
      <c r="B47" s="72" t="s">
        <v>17</v>
      </c>
      <c r="C47" s="73"/>
      <c r="D47" s="50"/>
      <c r="E47" s="50"/>
      <c r="F47" s="50"/>
      <c r="G47" s="50"/>
      <c r="H47" s="50"/>
      <c r="I47" s="10"/>
      <c r="K47" s="51"/>
      <c r="L47" s="20"/>
      <c r="M47" s="20"/>
      <c r="N47" s="20"/>
      <c r="O47" s="20"/>
      <c r="P47" s="20"/>
      <c r="Q47" s="20"/>
      <c r="S47" s="51"/>
      <c r="T47" s="48"/>
      <c r="U47" s="48"/>
      <c r="V47" s="48"/>
      <c r="W47" s="48"/>
      <c r="X47" s="48"/>
      <c r="Y47" s="48"/>
      <c r="AA47" s="34"/>
      <c r="AB47" s="51"/>
      <c r="AC47" s="20"/>
      <c r="AD47" s="20"/>
      <c r="AE47" s="20"/>
      <c r="AF47" s="20"/>
      <c r="AG47" s="20"/>
      <c r="AH47" s="20"/>
      <c r="AI47" s="34"/>
      <c r="AJ47" s="33"/>
      <c r="AK47" s="33"/>
    </row>
    <row r="48" spans="1:37" x14ac:dyDescent="0.2">
      <c r="A48" s="10"/>
      <c r="B48" s="2" t="s">
        <v>1</v>
      </c>
      <c r="C48" s="3" t="s">
        <v>14</v>
      </c>
      <c r="D48" s="50"/>
      <c r="E48" s="50"/>
      <c r="F48" s="50"/>
      <c r="G48" s="50"/>
      <c r="H48" s="50"/>
      <c r="I48" s="10"/>
      <c r="K48" s="51"/>
      <c r="L48" s="20"/>
      <c r="M48" s="20"/>
      <c r="N48" s="20"/>
      <c r="O48" s="20"/>
      <c r="P48" s="20"/>
      <c r="Q48" s="20"/>
      <c r="S48" s="51"/>
      <c r="T48" s="48"/>
      <c r="U48" s="48"/>
      <c r="V48" s="48"/>
      <c r="W48" s="48"/>
      <c r="X48" s="48"/>
      <c r="Y48" s="48"/>
      <c r="AA48" s="34"/>
      <c r="AB48" s="51"/>
      <c r="AC48" s="20"/>
      <c r="AD48" s="20"/>
      <c r="AE48" s="20"/>
      <c r="AF48" s="20"/>
      <c r="AG48" s="20"/>
      <c r="AH48" s="20"/>
      <c r="AI48" s="34"/>
      <c r="AJ48" s="33"/>
      <c r="AK48" s="33"/>
    </row>
    <row r="49" spans="1:37" x14ac:dyDescent="0.2">
      <c r="A49" s="10"/>
      <c r="B49" s="6">
        <v>520</v>
      </c>
      <c r="C49" s="7">
        <v>0.28239999999999998</v>
      </c>
      <c r="D49" s="50"/>
      <c r="E49" s="50"/>
      <c r="F49" s="50"/>
      <c r="G49" s="50"/>
      <c r="H49" s="50"/>
      <c r="I49" s="10"/>
      <c r="K49" s="51"/>
      <c r="L49" s="20"/>
      <c r="M49" s="20"/>
      <c r="N49" s="20"/>
      <c r="O49" s="20"/>
      <c r="P49" s="20"/>
      <c r="Q49" s="20"/>
      <c r="S49" s="51"/>
      <c r="T49" s="48"/>
      <c r="U49" s="48"/>
      <c r="V49" s="48"/>
      <c r="W49" s="48"/>
      <c r="X49" s="48"/>
      <c r="Y49" s="48"/>
      <c r="AA49" s="34"/>
      <c r="AB49" s="51"/>
      <c r="AC49" s="20"/>
      <c r="AD49" s="20"/>
      <c r="AE49" s="20"/>
      <c r="AF49" s="20"/>
      <c r="AG49" s="20"/>
      <c r="AH49" s="20"/>
      <c r="AI49" s="34"/>
      <c r="AJ49" s="33"/>
      <c r="AK49" s="33"/>
    </row>
    <row r="50" spans="1:37" x14ac:dyDescent="0.2">
      <c r="A50" s="10"/>
      <c r="B50" s="6">
        <v>835.66</v>
      </c>
      <c r="C50" s="7">
        <v>0.25</v>
      </c>
      <c r="D50" s="50"/>
      <c r="E50" s="50"/>
      <c r="F50" s="50"/>
      <c r="G50" s="50"/>
      <c r="H50" s="50"/>
      <c r="I50" s="10"/>
      <c r="K50" s="51"/>
      <c r="L50" s="20"/>
      <c r="M50" s="20"/>
      <c r="N50" s="20"/>
      <c r="O50" s="20"/>
      <c r="P50" s="20"/>
      <c r="Q50" s="20"/>
      <c r="S50" s="51"/>
      <c r="T50" s="48"/>
      <c r="U50" s="48"/>
      <c r="V50" s="48"/>
      <c r="W50" s="48"/>
      <c r="X50" s="48"/>
      <c r="Y50" s="48"/>
      <c r="AA50" s="34"/>
      <c r="AB50" s="51"/>
      <c r="AC50" s="20"/>
      <c r="AD50" s="20"/>
      <c r="AE50" s="20"/>
      <c r="AF50" s="20"/>
      <c r="AG50" s="20"/>
      <c r="AH50" s="20"/>
      <c r="AI50" s="34"/>
      <c r="AJ50" s="33"/>
      <c r="AK50" s="33"/>
    </row>
    <row r="51" spans="1:37" x14ac:dyDescent="0.2">
      <c r="A51" s="10"/>
      <c r="B51" s="6">
        <v>2000</v>
      </c>
      <c r="C51" s="7">
        <v>0.21</v>
      </c>
      <c r="D51" s="50"/>
      <c r="E51" s="50"/>
      <c r="F51" s="50"/>
      <c r="G51" s="50"/>
      <c r="H51" s="50"/>
      <c r="I51" s="10"/>
      <c r="K51" s="51"/>
      <c r="L51" s="20"/>
      <c r="M51" s="20"/>
      <c r="N51" s="20"/>
      <c r="O51" s="20"/>
      <c r="P51" s="20"/>
      <c r="Q51" s="20"/>
      <c r="S51" s="51"/>
      <c r="T51" s="48"/>
      <c r="U51" s="48"/>
      <c r="V51" s="48"/>
      <c r="W51" s="48"/>
      <c r="X51" s="48"/>
      <c r="Y51" s="48"/>
      <c r="AA51" s="34"/>
      <c r="AB51" s="51"/>
      <c r="AC51" s="20"/>
      <c r="AD51" s="20"/>
      <c r="AE51" s="20"/>
      <c r="AF51" s="20"/>
      <c r="AG51" s="20"/>
      <c r="AH51" s="20"/>
      <c r="AI51" s="34"/>
      <c r="AJ51" s="33"/>
      <c r="AK51" s="33"/>
    </row>
    <row r="52" spans="1:37" x14ac:dyDescent="0.2">
      <c r="A52" s="10"/>
      <c r="B52" s="6">
        <v>4987.5</v>
      </c>
      <c r="C52" s="7">
        <v>0.20499999999999999</v>
      </c>
      <c r="D52" s="50"/>
      <c r="E52" s="50"/>
      <c r="F52" s="50"/>
      <c r="G52" s="50"/>
      <c r="H52" s="50"/>
      <c r="I52" s="10"/>
      <c r="K52" s="51"/>
      <c r="L52" s="20"/>
      <c r="M52" s="20"/>
      <c r="N52" s="20"/>
      <c r="O52" s="20"/>
      <c r="P52" s="20"/>
      <c r="Q52" s="20"/>
      <c r="S52" s="51"/>
      <c r="T52" s="48"/>
      <c r="U52" s="48"/>
      <c r="V52" s="48"/>
      <c r="W52" s="48"/>
      <c r="X52" s="48"/>
      <c r="Y52" s="48"/>
      <c r="AA52" s="34"/>
      <c r="AB52" s="51"/>
      <c r="AC52" s="20"/>
      <c r="AD52" s="20"/>
      <c r="AE52" s="20"/>
      <c r="AF52" s="20"/>
      <c r="AG52" s="20"/>
      <c r="AH52" s="20"/>
      <c r="AI52" s="34"/>
      <c r="AJ52" s="33"/>
      <c r="AK52" s="33"/>
    </row>
    <row r="53" spans="1:37" x14ac:dyDescent="0.2">
      <c r="A53" s="10"/>
      <c r="B53" s="6">
        <v>7100</v>
      </c>
      <c r="C53" s="7">
        <v>0.17799999999999999</v>
      </c>
      <c r="D53" s="50"/>
      <c r="E53" s="50"/>
      <c r="F53" s="50"/>
      <c r="G53" s="50"/>
      <c r="H53" s="50"/>
      <c r="I53" s="10"/>
      <c r="K53" s="51"/>
      <c r="L53" s="20"/>
      <c r="M53" s="20"/>
      <c r="N53" s="20"/>
      <c r="O53" s="20"/>
      <c r="P53" s="20"/>
      <c r="Q53" s="20"/>
      <c r="S53" s="51"/>
      <c r="T53" s="48"/>
      <c r="U53" s="48"/>
      <c r="V53" s="48"/>
      <c r="W53" s="48"/>
      <c r="X53" s="48"/>
      <c r="Y53" s="48"/>
      <c r="AA53" s="34"/>
      <c r="AB53" s="51"/>
      <c r="AC53" s="20"/>
      <c r="AD53" s="20"/>
      <c r="AE53" s="20"/>
      <c r="AF53" s="20"/>
      <c r="AG53" s="20"/>
      <c r="AH53" s="20"/>
      <c r="AI53" s="34"/>
      <c r="AJ53" s="33"/>
      <c r="AK53" s="33"/>
    </row>
    <row r="54" spans="1:37" x14ac:dyDescent="0.2">
      <c r="A54" s="10"/>
      <c r="B54" s="8" t="s">
        <v>2</v>
      </c>
      <c r="C54" s="9">
        <v>1262.6500000000001</v>
      </c>
      <c r="D54" s="50"/>
      <c r="E54" s="50"/>
      <c r="F54" s="50"/>
      <c r="G54" s="50"/>
      <c r="H54" s="50"/>
      <c r="I54" s="10"/>
      <c r="K54" s="51"/>
      <c r="L54" s="20"/>
      <c r="M54" s="20"/>
      <c r="N54" s="20"/>
      <c r="O54" s="20"/>
      <c r="P54" s="20"/>
      <c r="Q54" s="20"/>
      <c r="S54" s="51"/>
      <c r="T54" s="48"/>
      <c r="U54" s="48"/>
      <c r="V54" s="48"/>
      <c r="W54" s="48"/>
      <c r="X54" s="48"/>
      <c r="Y54" s="48"/>
      <c r="AA54" s="34"/>
      <c r="AB54" s="51"/>
      <c r="AC54" s="20"/>
      <c r="AD54" s="20"/>
      <c r="AE54" s="20"/>
      <c r="AF54" s="20"/>
      <c r="AG54" s="20"/>
      <c r="AH54" s="20"/>
      <c r="AI54" s="34"/>
      <c r="AJ54" s="33"/>
      <c r="AK54" s="33"/>
    </row>
    <row r="55" spans="1:37" x14ac:dyDescent="0.2">
      <c r="A55" s="10"/>
      <c r="B55" s="10"/>
      <c r="C55" s="10"/>
      <c r="D55" s="10"/>
      <c r="E55" s="10"/>
      <c r="F55" s="10"/>
      <c r="G55" s="10"/>
      <c r="H55" s="10"/>
      <c r="I55" s="10"/>
      <c r="AA55" s="34"/>
      <c r="AB55" s="34"/>
      <c r="AC55" s="34"/>
      <c r="AD55" s="34"/>
      <c r="AE55" s="34"/>
      <c r="AF55" s="34"/>
      <c r="AG55" s="34"/>
      <c r="AH55" s="34"/>
      <c r="AI55" s="34"/>
      <c r="AJ55" s="33"/>
      <c r="AK55" s="33"/>
    </row>
    <row r="56" spans="1:37" x14ac:dyDescent="0.2">
      <c r="A56" s="10"/>
      <c r="B56" s="72" t="s">
        <v>15</v>
      </c>
      <c r="C56" s="74"/>
      <c r="D56" s="74"/>
      <c r="E56" s="74"/>
      <c r="F56" s="74"/>
      <c r="G56" s="74"/>
      <c r="H56" s="73"/>
      <c r="I56" s="10"/>
      <c r="K56" s="49"/>
      <c r="L56" s="49"/>
      <c r="M56" s="49"/>
      <c r="N56" s="49"/>
      <c r="O56" s="49"/>
      <c r="P56" s="49"/>
      <c r="Q56" s="49"/>
      <c r="R56" s="49"/>
      <c r="S56" s="49"/>
      <c r="T56" s="49"/>
      <c r="U56" s="49"/>
      <c r="V56" s="49"/>
      <c r="W56" s="49"/>
      <c r="X56" s="49"/>
      <c r="Y56" s="49"/>
      <c r="AA56" s="34"/>
      <c r="AB56" s="34"/>
      <c r="AC56" s="34"/>
      <c r="AD56" s="34"/>
      <c r="AE56" s="34"/>
      <c r="AF56" s="34"/>
      <c r="AG56" s="34"/>
      <c r="AH56" s="34"/>
      <c r="AI56" s="34"/>
      <c r="AJ56" s="33"/>
      <c r="AK56" s="33"/>
    </row>
    <row r="57" spans="1:37" x14ac:dyDescent="0.2">
      <c r="A57" s="10"/>
      <c r="B57" s="11" t="s">
        <v>3</v>
      </c>
      <c r="C57" s="12" t="s">
        <v>4</v>
      </c>
      <c r="D57" s="13" t="s">
        <v>5</v>
      </c>
      <c r="E57" s="12" t="s">
        <v>6</v>
      </c>
      <c r="F57" s="13" t="s">
        <v>7</v>
      </c>
      <c r="G57" s="13" t="s">
        <v>8</v>
      </c>
      <c r="H57" s="14" t="s">
        <v>9</v>
      </c>
      <c r="I57" s="10"/>
      <c r="K57" s="49"/>
      <c r="L57" s="49"/>
      <c r="M57" s="49"/>
      <c r="N57" s="49"/>
      <c r="O57" s="49"/>
      <c r="P57" s="49"/>
      <c r="Q57" s="49"/>
      <c r="R57" s="49"/>
      <c r="S57" s="49"/>
      <c r="T57" s="49"/>
      <c r="U57" s="49"/>
      <c r="V57" s="49"/>
      <c r="W57" s="49"/>
      <c r="X57" s="49"/>
      <c r="Y57" s="49"/>
      <c r="AA57" s="34"/>
      <c r="AB57" s="34"/>
      <c r="AC57" s="34"/>
      <c r="AD57" s="34"/>
      <c r="AE57" s="34"/>
      <c r="AF57" s="34"/>
      <c r="AG57" s="34"/>
      <c r="AH57" s="34"/>
      <c r="AI57" s="34"/>
    </row>
    <row r="58" spans="1:37" x14ac:dyDescent="0.2">
      <c r="A58" s="10"/>
      <c r="B58" s="44" t="s">
        <v>22</v>
      </c>
      <c r="C58" s="30">
        <v>0.6</v>
      </c>
      <c r="D58" s="30">
        <v>0.6</v>
      </c>
      <c r="E58" s="30">
        <v>0.6</v>
      </c>
      <c r="F58" s="30">
        <v>0.6</v>
      </c>
      <c r="G58" s="30">
        <v>0.6</v>
      </c>
      <c r="H58" s="30"/>
      <c r="I58" s="10"/>
      <c r="K58" s="49"/>
      <c r="L58" s="49"/>
      <c r="M58" s="49"/>
      <c r="N58" s="49"/>
      <c r="O58" s="49"/>
      <c r="P58" s="49"/>
      <c r="Q58" s="49"/>
      <c r="R58" s="49"/>
      <c r="S58" s="49"/>
      <c r="T58" s="49"/>
      <c r="U58" s="49"/>
      <c r="V58" s="49"/>
      <c r="W58" s="49"/>
      <c r="X58" s="49"/>
      <c r="Y58" s="49"/>
      <c r="AA58" s="34"/>
      <c r="AB58" s="34"/>
      <c r="AC58" s="34"/>
      <c r="AD58" s="34"/>
      <c r="AE58" s="34"/>
      <c r="AF58" s="34"/>
      <c r="AG58" s="34"/>
      <c r="AH58" s="34"/>
      <c r="AI58" s="34"/>
    </row>
    <row r="59" spans="1:37" x14ac:dyDescent="0.2">
      <c r="A59" s="10"/>
      <c r="B59" s="45">
        <v>15</v>
      </c>
      <c r="C59" s="30">
        <v>0.6</v>
      </c>
      <c r="D59" s="30">
        <v>0.6</v>
      </c>
      <c r="E59" s="30">
        <v>0.6</v>
      </c>
      <c r="F59" s="30">
        <v>0.6</v>
      </c>
      <c r="G59" s="30">
        <v>0.6</v>
      </c>
      <c r="H59" s="30">
        <v>0.6</v>
      </c>
      <c r="I59" s="10"/>
      <c r="K59" s="49"/>
      <c r="L59" s="49"/>
      <c r="M59" s="49"/>
      <c r="N59" s="49"/>
      <c r="O59" s="49"/>
      <c r="P59" s="49"/>
      <c r="Q59" s="49"/>
      <c r="R59" s="49"/>
      <c r="S59" s="49"/>
      <c r="T59" s="49"/>
      <c r="U59" s="49"/>
      <c r="V59" s="49"/>
      <c r="W59" s="49"/>
      <c r="X59" s="49"/>
      <c r="Y59" s="49"/>
      <c r="AA59" s="34"/>
      <c r="AB59" s="34"/>
      <c r="AC59" s="34"/>
      <c r="AD59" s="34"/>
      <c r="AE59" s="34"/>
      <c r="AF59" s="34"/>
      <c r="AG59" s="34"/>
      <c r="AH59" s="34"/>
      <c r="AI59" s="34"/>
    </row>
    <row r="60" spans="1:37" x14ac:dyDescent="0.2">
      <c r="A60" s="10"/>
      <c r="B60" s="45">
        <v>14</v>
      </c>
      <c r="C60" s="30">
        <v>0.6</v>
      </c>
      <c r="D60" s="30">
        <v>0.6</v>
      </c>
      <c r="E60" s="30">
        <v>0.6</v>
      </c>
      <c r="F60" s="30">
        <v>0.6</v>
      </c>
      <c r="G60" s="30">
        <v>0.6</v>
      </c>
      <c r="H60" s="30">
        <v>0.6</v>
      </c>
      <c r="I60" s="10"/>
      <c r="K60" s="49"/>
      <c r="L60" s="49"/>
      <c r="M60" s="49"/>
      <c r="N60" s="49"/>
      <c r="O60" s="49"/>
      <c r="P60" s="49"/>
      <c r="Q60" s="49"/>
      <c r="R60" s="49"/>
      <c r="S60" s="49"/>
      <c r="T60" s="49"/>
      <c r="U60" s="49"/>
      <c r="V60" s="49"/>
      <c r="W60" s="49"/>
      <c r="X60" s="49"/>
      <c r="Y60" s="49"/>
      <c r="AA60" s="34"/>
      <c r="AB60" s="34"/>
      <c r="AC60" s="34"/>
      <c r="AD60" s="34"/>
      <c r="AE60" s="34"/>
      <c r="AF60" s="34"/>
      <c r="AG60" s="34"/>
      <c r="AH60" s="34"/>
      <c r="AI60" s="34"/>
    </row>
    <row r="61" spans="1:37" x14ac:dyDescent="0.2">
      <c r="A61" s="10"/>
      <c r="B61" s="45">
        <v>13</v>
      </c>
      <c r="C61" s="30">
        <v>0.6</v>
      </c>
      <c r="D61" s="30">
        <v>0.6</v>
      </c>
      <c r="E61" s="30">
        <v>0.6</v>
      </c>
      <c r="F61" s="30">
        <v>0.6</v>
      </c>
      <c r="G61" s="30">
        <v>0.6</v>
      </c>
      <c r="H61" s="30">
        <v>0.6</v>
      </c>
      <c r="I61" s="10"/>
      <c r="K61" s="49"/>
      <c r="L61" s="49"/>
      <c r="M61" s="49"/>
      <c r="N61" s="49"/>
      <c r="O61" s="49"/>
      <c r="P61" s="49"/>
      <c r="Q61" s="49"/>
      <c r="R61" s="49"/>
      <c r="S61" s="49"/>
      <c r="T61" s="49"/>
      <c r="U61" s="49"/>
      <c r="V61" s="49"/>
      <c r="W61" s="49"/>
      <c r="X61" s="49"/>
      <c r="Y61" s="49"/>
      <c r="AA61" s="34"/>
      <c r="AB61" s="34"/>
      <c r="AC61" s="34"/>
      <c r="AD61" s="34"/>
      <c r="AE61" s="34"/>
      <c r="AF61" s="34"/>
      <c r="AG61" s="34"/>
      <c r="AH61" s="34"/>
      <c r="AI61" s="34"/>
    </row>
    <row r="62" spans="1:37" x14ac:dyDescent="0.2">
      <c r="A62" s="10"/>
      <c r="B62" s="47">
        <v>12</v>
      </c>
      <c r="C62" s="29">
        <v>0.8</v>
      </c>
      <c r="D62" s="29">
        <v>0.8</v>
      </c>
      <c r="E62" s="29">
        <v>0.8</v>
      </c>
      <c r="F62" s="29">
        <v>0.8</v>
      </c>
      <c r="G62" s="29">
        <v>0.8</v>
      </c>
      <c r="H62" s="29">
        <v>0.8</v>
      </c>
      <c r="I62" s="10"/>
      <c r="K62" s="49"/>
      <c r="L62" s="49"/>
      <c r="M62" s="49"/>
      <c r="N62" s="49"/>
      <c r="O62" s="49"/>
      <c r="P62" s="49"/>
      <c r="Q62" s="49"/>
      <c r="R62" s="49"/>
      <c r="S62" s="49"/>
      <c r="T62" s="49"/>
      <c r="U62" s="49"/>
      <c r="V62" s="49"/>
      <c r="W62" s="49"/>
      <c r="X62" s="49"/>
      <c r="Y62" s="49"/>
      <c r="AA62" s="34"/>
      <c r="AB62" s="34"/>
      <c r="AC62" s="34"/>
      <c r="AD62" s="34"/>
      <c r="AE62" s="34"/>
      <c r="AF62" s="34"/>
      <c r="AG62" s="34"/>
      <c r="AH62" s="34"/>
      <c r="AI62" s="34"/>
    </row>
    <row r="63" spans="1:37" x14ac:dyDescent="0.2">
      <c r="A63" s="10"/>
      <c r="B63" s="47">
        <v>11</v>
      </c>
      <c r="C63" s="29">
        <v>0.8</v>
      </c>
      <c r="D63" s="29">
        <v>0.8</v>
      </c>
      <c r="E63" s="29">
        <v>0.8</v>
      </c>
      <c r="F63" s="29">
        <v>0.8</v>
      </c>
      <c r="G63" s="29">
        <v>0.8</v>
      </c>
      <c r="H63" s="29">
        <v>0.8</v>
      </c>
      <c r="I63" s="10"/>
      <c r="K63" s="49"/>
      <c r="L63" s="49"/>
      <c r="M63" s="49"/>
      <c r="N63" s="49"/>
      <c r="O63" s="49"/>
      <c r="P63" s="49"/>
      <c r="Q63" s="49"/>
      <c r="R63" s="49"/>
      <c r="S63" s="49"/>
      <c r="T63" s="49"/>
      <c r="U63" s="49"/>
      <c r="V63" s="49"/>
      <c r="W63" s="49"/>
      <c r="X63" s="49"/>
      <c r="Y63" s="49"/>
      <c r="AA63" s="34"/>
      <c r="AB63" s="34"/>
      <c r="AC63" s="34"/>
      <c r="AD63" s="34"/>
      <c r="AE63" s="34"/>
      <c r="AF63" s="34"/>
      <c r="AG63" s="34"/>
      <c r="AH63" s="34"/>
      <c r="AI63" s="34"/>
    </row>
    <row r="64" spans="1:37" x14ac:dyDescent="0.2">
      <c r="A64" s="10"/>
      <c r="B64" s="47">
        <v>10</v>
      </c>
      <c r="C64" s="29">
        <v>0.8</v>
      </c>
      <c r="D64" s="29">
        <v>0.8</v>
      </c>
      <c r="E64" s="29">
        <v>0.8</v>
      </c>
      <c r="F64" s="29">
        <v>0.8</v>
      </c>
      <c r="G64" s="29">
        <v>0.8</v>
      </c>
      <c r="H64" s="29">
        <v>0.8</v>
      </c>
      <c r="I64" s="10"/>
      <c r="K64" s="49"/>
      <c r="L64" s="49"/>
      <c r="M64" s="49"/>
      <c r="N64" s="49"/>
      <c r="O64" s="49"/>
      <c r="P64" s="49"/>
      <c r="Q64" s="49"/>
      <c r="R64" s="49"/>
      <c r="S64" s="49"/>
      <c r="T64" s="49"/>
      <c r="U64" s="49"/>
      <c r="V64" s="49"/>
      <c r="W64" s="49"/>
      <c r="X64" s="49"/>
      <c r="Y64" s="49"/>
      <c r="AA64" s="34"/>
      <c r="AB64" s="34"/>
      <c r="AC64" s="34"/>
      <c r="AD64" s="34"/>
      <c r="AE64" s="34"/>
      <c r="AF64" s="34"/>
      <c r="AG64" s="34"/>
      <c r="AH64" s="34"/>
      <c r="AI64" s="34"/>
    </row>
    <row r="65" spans="1:35" x14ac:dyDescent="0.2">
      <c r="A65" s="10"/>
      <c r="B65" s="47" t="s">
        <v>23</v>
      </c>
      <c r="C65" s="29">
        <v>0.8</v>
      </c>
      <c r="D65" s="29">
        <v>0.8</v>
      </c>
      <c r="E65" s="29">
        <v>0.8</v>
      </c>
      <c r="F65" s="29">
        <v>0.8</v>
      </c>
      <c r="G65" s="29">
        <v>0.8</v>
      </c>
      <c r="H65" s="29">
        <v>0.8</v>
      </c>
      <c r="I65" s="10"/>
      <c r="K65" s="49"/>
      <c r="L65" s="49"/>
      <c r="M65" s="49"/>
      <c r="N65" s="49"/>
      <c r="O65" s="49"/>
      <c r="P65" s="49"/>
      <c r="Q65" s="49"/>
      <c r="R65" s="49"/>
      <c r="S65" s="49"/>
      <c r="T65" s="49"/>
      <c r="U65" s="49"/>
      <c r="V65" s="49"/>
      <c r="W65" s="49"/>
      <c r="X65" s="49"/>
      <c r="Y65" s="49"/>
      <c r="AA65" s="34"/>
      <c r="AB65" s="34"/>
      <c r="AC65" s="34"/>
      <c r="AD65" s="34"/>
      <c r="AE65" s="34"/>
      <c r="AF65" s="34"/>
      <c r="AG65" s="34"/>
      <c r="AH65" s="34"/>
      <c r="AI65" s="34"/>
    </row>
    <row r="66" spans="1:35" x14ac:dyDescent="0.2">
      <c r="A66" s="10"/>
      <c r="B66" s="47" t="s">
        <v>12</v>
      </c>
      <c r="C66" s="29">
        <v>0.8</v>
      </c>
      <c r="D66" s="29">
        <v>0.8</v>
      </c>
      <c r="E66" s="29">
        <v>0.8</v>
      </c>
      <c r="F66" s="29">
        <v>0.8</v>
      </c>
      <c r="G66" s="29">
        <v>0.8</v>
      </c>
      <c r="H66" s="29">
        <v>0.8</v>
      </c>
      <c r="I66" s="10"/>
      <c r="K66" s="49"/>
      <c r="L66" s="49"/>
      <c r="M66" s="49"/>
      <c r="N66" s="49"/>
      <c r="O66" s="49"/>
      <c r="P66" s="49"/>
      <c r="Q66" s="49"/>
      <c r="R66" s="49"/>
      <c r="S66" s="49"/>
      <c r="T66" s="49"/>
      <c r="U66" s="49"/>
      <c r="V66" s="49"/>
      <c r="W66" s="49"/>
      <c r="X66" s="49"/>
      <c r="Y66" s="49"/>
      <c r="AA66" s="34"/>
      <c r="AB66" s="34"/>
      <c r="AC66" s="34"/>
      <c r="AD66" s="34"/>
      <c r="AE66" s="34"/>
      <c r="AF66" s="34"/>
      <c r="AG66" s="34"/>
      <c r="AH66" s="34"/>
      <c r="AI66" s="34"/>
    </row>
    <row r="67" spans="1:35" x14ac:dyDescent="0.2">
      <c r="A67" s="10"/>
      <c r="B67" s="47" t="s">
        <v>13</v>
      </c>
      <c r="C67" s="29">
        <v>0.8</v>
      </c>
      <c r="D67" s="29">
        <v>0.8</v>
      </c>
      <c r="E67" s="29">
        <v>0.8</v>
      </c>
      <c r="F67" s="29">
        <v>0.8</v>
      </c>
      <c r="G67" s="29">
        <v>0.8</v>
      </c>
      <c r="H67" s="29">
        <v>0.8</v>
      </c>
      <c r="I67" s="10"/>
      <c r="K67" s="49"/>
      <c r="L67" s="49"/>
      <c r="M67" s="49"/>
      <c r="N67" s="49"/>
      <c r="O67" s="49"/>
      <c r="P67" s="49"/>
      <c r="Q67" s="49"/>
      <c r="R67" s="49"/>
      <c r="S67" s="49"/>
      <c r="T67" s="49"/>
      <c r="U67" s="49"/>
      <c r="V67" s="49"/>
      <c r="W67" s="49"/>
      <c r="X67" s="49"/>
      <c r="Y67" s="49"/>
      <c r="AA67" s="34"/>
      <c r="AB67" s="34"/>
      <c r="AC67" s="34"/>
      <c r="AD67" s="34"/>
      <c r="AE67" s="34"/>
      <c r="AF67" s="34"/>
      <c r="AG67" s="34"/>
      <c r="AH67" s="34"/>
      <c r="AI67" s="34"/>
    </row>
    <row r="68" spans="1:35" x14ac:dyDescent="0.2">
      <c r="A68" s="10"/>
      <c r="B68" s="45">
        <v>8</v>
      </c>
      <c r="C68" s="30">
        <v>0.9</v>
      </c>
      <c r="D68" s="30">
        <v>0.9</v>
      </c>
      <c r="E68" s="30">
        <v>0.9</v>
      </c>
      <c r="F68" s="30">
        <v>0.9</v>
      </c>
      <c r="G68" s="30">
        <v>0.9</v>
      </c>
      <c r="H68" s="30">
        <v>0.9</v>
      </c>
      <c r="I68" s="10"/>
      <c r="K68" s="49"/>
      <c r="L68" s="49"/>
      <c r="M68" s="49"/>
      <c r="N68" s="49"/>
      <c r="O68" s="49"/>
      <c r="P68" s="49"/>
      <c r="Q68" s="49"/>
      <c r="R68" s="49"/>
      <c r="S68" s="49"/>
      <c r="T68" s="49"/>
      <c r="U68" s="49"/>
      <c r="V68" s="49"/>
      <c r="W68" s="49"/>
      <c r="X68" s="49"/>
      <c r="Y68" s="49"/>
      <c r="AA68" s="34"/>
      <c r="AB68" s="34"/>
      <c r="AC68" s="34"/>
      <c r="AD68" s="34"/>
      <c r="AE68" s="34"/>
      <c r="AF68" s="34"/>
      <c r="AG68" s="34"/>
      <c r="AH68" s="34"/>
      <c r="AI68" s="34"/>
    </row>
    <row r="69" spans="1:35" x14ac:dyDescent="0.2">
      <c r="A69" s="10"/>
      <c r="B69" s="45">
        <v>7</v>
      </c>
      <c r="C69" s="30">
        <v>0.9</v>
      </c>
      <c r="D69" s="30">
        <v>0.9</v>
      </c>
      <c r="E69" s="30">
        <v>0.9</v>
      </c>
      <c r="F69" s="30">
        <v>0.9</v>
      </c>
      <c r="G69" s="30">
        <v>0.9</v>
      </c>
      <c r="H69" s="30">
        <v>0.9</v>
      </c>
      <c r="I69" s="10"/>
      <c r="K69" s="49"/>
      <c r="L69" s="49"/>
      <c r="M69" s="49"/>
      <c r="N69" s="49"/>
      <c r="O69" s="49"/>
      <c r="P69" s="49"/>
      <c r="Q69" s="49"/>
      <c r="R69" s="49"/>
      <c r="S69" s="49"/>
      <c r="T69" s="49"/>
      <c r="U69" s="49"/>
      <c r="V69" s="49"/>
      <c r="W69" s="49"/>
      <c r="X69" s="49"/>
      <c r="Y69" s="49"/>
      <c r="AA69" s="34"/>
      <c r="AB69" s="34"/>
      <c r="AC69" s="34"/>
      <c r="AD69" s="34"/>
      <c r="AE69" s="34"/>
      <c r="AF69" s="34"/>
      <c r="AG69" s="34"/>
      <c r="AH69" s="34"/>
      <c r="AI69" s="34"/>
    </row>
    <row r="70" spans="1:35" x14ac:dyDescent="0.2">
      <c r="A70" s="10"/>
      <c r="B70" s="45">
        <v>6</v>
      </c>
      <c r="C70" s="30">
        <v>0.9</v>
      </c>
      <c r="D70" s="30">
        <v>0.9</v>
      </c>
      <c r="E70" s="30">
        <v>0.9</v>
      </c>
      <c r="F70" s="30">
        <v>0.9</v>
      </c>
      <c r="G70" s="30">
        <v>0.9</v>
      </c>
      <c r="H70" s="30">
        <v>0.9</v>
      </c>
      <c r="I70" s="10"/>
      <c r="K70" s="49"/>
      <c r="L70" s="49"/>
      <c r="M70" s="49"/>
      <c r="N70" s="49"/>
      <c r="O70" s="49"/>
      <c r="P70" s="49"/>
      <c r="Q70" s="49"/>
      <c r="R70" s="49"/>
      <c r="S70" s="49"/>
      <c r="T70" s="49"/>
      <c r="U70" s="49"/>
      <c r="V70" s="49"/>
      <c r="W70" s="49"/>
      <c r="X70" s="49"/>
      <c r="Y70" s="49"/>
      <c r="AA70" s="34"/>
      <c r="AB70" s="34"/>
      <c r="AC70" s="34"/>
      <c r="AD70" s="34"/>
      <c r="AE70" s="34"/>
      <c r="AF70" s="34"/>
      <c r="AG70" s="34"/>
      <c r="AH70" s="34"/>
      <c r="AI70" s="34"/>
    </row>
    <row r="71" spans="1:35" x14ac:dyDescent="0.2">
      <c r="A71" s="10"/>
      <c r="B71" s="45">
        <v>5</v>
      </c>
      <c r="C71" s="30">
        <v>0.9</v>
      </c>
      <c r="D71" s="30">
        <v>0.9</v>
      </c>
      <c r="E71" s="30">
        <v>0.9</v>
      </c>
      <c r="F71" s="30">
        <v>0.9</v>
      </c>
      <c r="G71" s="30">
        <v>0.9</v>
      </c>
      <c r="H71" s="30">
        <v>0.9</v>
      </c>
      <c r="I71" s="10"/>
      <c r="K71" s="49"/>
      <c r="L71" s="49"/>
      <c r="M71" s="49"/>
      <c r="N71" s="49"/>
      <c r="O71" s="49"/>
      <c r="P71" s="49"/>
      <c r="Q71" s="49"/>
      <c r="R71" s="49"/>
      <c r="S71" s="49"/>
      <c r="T71" s="49"/>
      <c r="U71" s="49"/>
      <c r="V71" s="49"/>
      <c r="W71" s="49"/>
      <c r="X71" s="49"/>
      <c r="Y71" s="49"/>
      <c r="AA71" s="34"/>
      <c r="AB71" s="34"/>
      <c r="AC71" s="34"/>
      <c r="AD71" s="34"/>
      <c r="AE71" s="34"/>
      <c r="AF71" s="34"/>
      <c r="AG71" s="34"/>
      <c r="AH71" s="34"/>
      <c r="AI71" s="34"/>
    </row>
    <row r="72" spans="1:35" x14ac:dyDescent="0.2">
      <c r="A72" s="10"/>
      <c r="B72" s="45">
        <v>4</v>
      </c>
      <c r="C72" s="30">
        <v>0.9</v>
      </c>
      <c r="D72" s="30">
        <v>0.9</v>
      </c>
      <c r="E72" s="30">
        <v>0.9</v>
      </c>
      <c r="F72" s="30">
        <v>0.9</v>
      </c>
      <c r="G72" s="30">
        <v>0.9</v>
      </c>
      <c r="H72" s="30">
        <v>0.9</v>
      </c>
      <c r="I72" s="10"/>
      <c r="K72" s="49"/>
      <c r="L72" s="49"/>
      <c r="M72" s="49"/>
      <c r="N72" s="49"/>
      <c r="O72" s="49"/>
      <c r="P72" s="49"/>
      <c r="Q72" s="49"/>
      <c r="R72" s="49"/>
      <c r="S72" s="49"/>
      <c r="T72" s="49"/>
      <c r="U72" s="49"/>
      <c r="V72" s="49"/>
      <c r="W72" s="49"/>
      <c r="X72" s="49"/>
      <c r="Y72" s="49"/>
      <c r="AA72" s="34"/>
      <c r="AB72" s="34"/>
      <c r="AC72" s="34"/>
      <c r="AD72" s="34"/>
      <c r="AE72" s="34"/>
      <c r="AF72" s="34"/>
      <c r="AG72" s="34"/>
      <c r="AH72" s="34"/>
      <c r="AI72" s="34"/>
    </row>
    <row r="73" spans="1:35" x14ac:dyDescent="0.2">
      <c r="A73" s="10"/>
      <c r="B73" s="45">
        <v>3</v>
      </c>
      <c r="C73" s="30">
        <v>0.9</v>
      </c>
      <c r="D73" s="30">
        <v>0.9</v>
      </c>
      <c r="E73" s="30">
        <v>0.9</v>
      </c>
      <c r="F73" s="30">
        <v>0.9</v>
      </c>
      <c r="G73" s="30">
        <v>0.9</v>
      </c>
      <c r="H73" s="30">
        <v>0.9</v>
      </c>
      <c r="I73" s="10"/>
      <c r="K73" s="49"/>
      <c r="L73" s="49"/>
      <c r="M73" s="49"/>
      <c r="N73" s="49"/>
      <c r="O73" s="49"/>
      <c r="P73" s="49"/>
      <c r="Q73" s="49"/>
      <c r="R73" s="49"/>
      <c r="S73" s="49"/>
      <c r="T73" s="49"/>
      <c r="U73" s="49"/>
      <c r="V73" s="49"/>
      <c r="W73" s="49"/>
      <c r="X73" s="49"/>
      <c r="Y73" s="49"/>
      <c r="AA73" s="34"/>
      <c r="AB73" s="34"/>
      <c r="AC73" s="34"/>
      <c r="AD73" s="34"/>
      <c r="AE73" s="34"/>
      <c r="AF73" s="34"/>
      <c r="AG73" s="34"/>
      <c r="AH73" s="34"/>
      <c r="AI73" s="34"/>
    </row>
    <row r="74" spans="1:35" x14ac:dyDescent="0.2">
      <c r="A74" s="10"/>
      <c r="B74" s="45" t="s">
        <v>24</v>
      </c>
      <c r="C74" s="30">
        <v>0.9</v>
      </c>
      <c r="D74" s="30">
        <v>0.9</v>
      </c>
      <c r="E74" s="30">
        <v>0.9</v>
      </c>
      <c r="F74" s="30">
        <v>0.9</v>
      </c>
      <c r="G74" s="30">
        <v>0.9</v>
      </c>
      <c r="H74" s="30">
        <v>0.9</v>
      </c>
      <c r="I74" s="10"/>
      <c r="K74" s="49"/>
      <c r="L74" s="49"/>
      <c r="M74" s="49"/>
      <c r="N74" s="49"/>
      <c r="O74" s="49"/>
      <c r="P74" s="49"/>
      <c r="Q74" s="49"/>
      <c r="R74" s="49"/>
      <c r="S74" s="49"/>
      <c r="T74" s="49"/>
      <c r="U74" s="49"/>
      <c r="V74" s="49"/>
      <c r="W74" s="49"/>
      <c r="X74" s="49"/>
      <c r="Y74" s="49"/>
      <c r="AA74" s="34"/>
      <c r="AB74" s="34"/>
      <c r="AC74" s="34"/>
      <c r="AD74" s="34"/>
      <c r="AE74" s="34"/>
      <c r="AF74" s="34"/>
      <c r="AG74" s="34"/>
      <c r="AH74" s="34"/>
      <c r="AI74" s="34"/>
    </row>
    <row r="75" spans="1:35" x14ac:dyDescent="0.2">
      <c r="A75" s="10"/>
      <c r="B75" s="45">
        <v>2</v>
      </c>
      <c r="C75" s="30">
        <v>0.9</v>
      </c>
      <c r="D75" s="30">
        <v>0.9</v>
      </c>
      <c r="E75" s="30">
        <v>0.9</v>
      </c>
      <c r="F75" s="30">
        <v>0.9</v>
      </c>
      <c r="G75" s="30">
        <v>0.9</v>
      </c>
      <c r="H75" s="30">
        <v>0.9</v>
      </c>
      <c r="I75" s="10"/>
      <c r="K75" s="49"/>
      <c r="L75" s="49"/>
      <c r="M75" s="49"/>
      <c r="N75" s="49"/>
      <c r="O75" s="49"/>
      <c r="P75" s="49"/>
      <c r="Q75" s="49"/>
      <c r="R75" s="49"/>
      <c r="S75" s="49"/>
      <c r="T75" s="49"/>
      <c r="U75" s="49"/>
      <c r="V75" s="49"/>
      <c r="W75" s="49"/>
      <c r="X75" s="49"/>
      <c r="Y75" s="49"/>
      <c r="AA75" s="34"/>
      <c r="AB75" s="34"/>
      <c r="AC75" s="34"/>
      <c r="AD75" s="34"/>
      <c r="AE75" s="34"/>
      <c r="AF75" s="34"/>
      <c r="AG75" s="34"/>
      <c r="AH75" s="34"/>
      <c r="AI75" s="34"/>
    </row>
    <row r="76" spans="1:35" x14ac:dyDescent="0.2">
      <c r="A76" s="10"/>
      <c r="B76" s="46">
        <v>1</v>
      </c>
      <c r="C76" s="30"/>
      <c r="D76" s="30">
        <v>0.9</v>
      </c>
      <c r="E76" s="30">
        <v>0.9</v>
      </c>
      <c r="F76" s="30">
        <v>0.9</v>
      </c>
      <c r="G76" s="30">
        <v>0.9</v>
      </c>
      <c r="H76" s="30">
        <v>0.9</v>
      </c>
      <c r="I76" s="10"/>
      <c r="K76" s="49"/>
      <c r="L76" s="49"/>
      <c r="M76" s="49"/>
      <c r="N76" s="49"/>
      <c r="O76" s="49"/>
      <c r="P76" s="49"/>
      <c r="Q76" s="49"/>
      <c r="R76" s="49"/>
      <c r="S76" s="49"/>
      <c r="T76" s="49"/>
      <c r="U76" s="49"/>
      <c r="V76" s="49"/>
      <c r="W76" s="49"/>
      <c r="X76" s="49"/>
      <c r="Y76" s="49"/>
      <c r="AA76" s="34"/>
      <c r="AB76" s="34"/>
      <c r="AC76" s="34"/>
      <c r="AD76" s="34"/>
      <c r="AE76" s="34"/>
      <c r="AF76" s="34"/>
      <c r="AG76" s="34"/>
      <c r="AH76" s="34"/>
      <c r="AI76" s="34"/>
    </row>
    <row r="77" spans="1:35" x14ac:dyDescent="0.2">
      <c r="A77" s="10"/>
      <c r="B77" s="10"/>
      <c r="C77" s="10"/>
      <c r="D77" s="10"/>
      <c r="E77" s="10"/>
      <c r="F77" s="10"/>
      <c r="G77" s="10"/>
      <c r="H77" s="10"/>
      <c r="I77" s="10"/>
      <c r="AA77" s="34"/>
      <c r="AB77" s="34"/>
      <c r="AC77" s="34"/>
      <c r="AD77" s="34"/>
      <c r="AE77" s="34"/>
      <c r="AF77" s="34"/>
      <c r="AG77" s="34"/>
      <c r="AH77" s="34"/>
      <c r="AI77" s="34"/>
    </row>
  </sheetData>
  <mergeCells count="8">
    <mergeCell ref="AB25:AH25"/>
    <mergeCell ref="B47:C47"/>
    <mergeCell ref="B56:H56"/>
    <mergeCell ref="B12:C12"/>
    <mergeCell ref="B23:C23"/>
    <mergeCell ref="B25:H25"/>
    <mergeCell ref="K25:Q25"/>
    <mergeCell ref="S25:Y25"/>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78"/>
  <sheetViews>
    <sheetView zoomScaleNormal="100" workbookViewId="0">
      <selection activeCell="K14" sqref="K14"/>
    </sheetView>
  </sheetViews>
  <sheetFormatPr baseColWidth="10" defaultColWidth="9.140625" defaultRowHeight="12" x14ac:dyDescent="0.2"/>
  <cols>
    <col min="1" max="1" width="2" style="1" customWidth="1"/>
    <col min="2" max="2" width="18.28515625" style="1" customWidth="1"/>
    <col min="3" max="3" width="9.28515625" style="1" bestFit="1" customWidth="1"/>
    <col min="4" max="6" width="7" style="1" bestFit="1" customWidth="1"/>
    <col min="7" max="8" width="7.28515625" style="1" bestFit="1" customWidth="1"/>
    <col min="9" max="10" width="1.85546875" style="1" customWidth="1"/>
    <col min="11" max="11" width="11.85546875" style="1" customWidth="1"/>
    <col min="12" max="12" width="7" style="1" customWidth="1"/>
    <col min="13" max="17" width="7.85546875" style="1" customWidth="1"/>
    <col min="18" max="18" width="1.7109375" style="1" customWidth="1"/>
    <col min="19" max="19" width="11.85546875" style="1" customWidth="1"/>
    <col min="20" max="25" width="8.7109375" style="1" customWidth="1"/>
    <col min="26" max="26" width="1.85546875" style="1" customWidth="1"/>
    <col min="27" max="27" width="2.5703125" style="1" customWidth="1"/>
    <col min="28" max="28" width="12.5703125" style="1" bestFit="1" customWidth="1"/>
    <col min="29" max="34" width="7.7109375" style="1" customWidth="1"/>
    <col min="35" max="35" width="3" style="1" customWidth="1"/>
    <col min="36" max="16384" width="9.140625" style="1"/>
  </cols>
  <sheetData>
    <row r="1" spans="1:37" x14ac:dyDescent="0.2">
      <c r="B1" s="53" t="s">
        <v>30</v>
      </c>
      <c r="C1" s="55">
        <v>45117</v>
      </c>
      <c r="D1" s="56" t="s">
        <v>33</v>
      </c>
    </row>
    <row r="2" spans="1:37" x14ac:dyDescent="0.2">
      <c r="B2" s="53"/>
      <c r="C2" s="55">
        <v>45117</v>
      </c>
      <c r="D2" s="53" t="s">
        <v>31</v>
      </c>
      <c r="E2" s="53"/>
      <c r="F2" s="53"/>
      <c r="G2" s="53"/>
      <c r="H2" s="53"/>
      <c r="I2" s="53"/>
      <c r="J2" s="53"/>
      <c r="K2" s="53"/>
      <c r="L2" s="53"/>
      <c r="M2" s="53"/>
      <c r="N2" s="53"/>
      <c r="O2" s="53"/>
    </row>
    <row r="3" spans="1:37" x14ac:dyDescent="0.2">
      <c r="B3" s="53"/>
      <c r="C3" s="55">
        <v>45117</v>
      </c>
      <c r="D3" s="53" t="s">
        <v>34</v>
      </c>
      <c r="E3" s="53"/>
      <c r="F3" s="53"/>
      <c r="G3" s="53"/>
      <c r="H3" s="53"/>
      <c r="I3" s="53"/>
      <c r="J3" s="53"/>
      <c r="K3" s="53"/>
      <c r="L3" s="53"/>
      <c r="M3" s="53"/>
      <c r="N3" s="53"/>
      <c r="O3" s="53"/>
    </row>
    <row r="4" spans="1:37" x14ac:dyDescent="0.2">
      <c r="B4" s="53"/>
      <c r="C4" s="55">
        <v>45146</v>
      </c>
      <c r="D4" s="53" t="s">
        <v>41</v>
      </c>
      <c r="E4" s="53"/>
      <c r="F4" s="53"/>
      <c r="G4" s="53"/>
      <c r="H4" s="53"/>
      <c r="I4" s="53"/>
      <c r="J4" s="53"/>
      <c r="K4" s="53"/>
      <c r="L4" s="53"/>
      <c r="M4" s="53"/>
      <c r="N4" s="53"/>
      <c r="O4" s="53"/>
    </row>
    <row r="5" spans="1:37" x14ac:dyDescent="0.2">
      <c r="B5" s="53"/>
      <c r="C5" s="55">
        <v>45288</v>
      </c>
      <c r="D5" s="53" t="s">
        <v>45</v>
      </c>
      <c r="E5" s="53"/>
      <c r="F5" s="53"/>
      <c r="G5" s="53"/>
      <c r="H5" s="53"/>
      <c r="I5" s="53"/>
      <c r="J5" s="53"/>
      <c r="K5" s="53"/>
      <c r="L5" s="53"/>
      <c r="M5" s="53"/>
      <c r="N5" s="53"/>
      <c r="O5" s="53"/>
    </row>
    <row r="6" spans="1:37" x14ac:dyDescent="0.2">
      <c r="B6" s="53"/>
      <c r="C6" s="55">
        <v>45288</v>
      </c>
      <c r="D6" s="53" t="s">
        <v>48</v>
      </c>
      <c r="E6" s="53"/>
      <c r="F6" s="53"/>
      <c r="G6" s="53"/>
      <c r="H6" s="53"/>
      <c r="I6" s="53"/>
      <c r="J6" s="53"/>
      <c r="K6" s="53"/>
      <c r="L6" s="53"/>
      <c r="M6" s="53"/>
      <c r="N6" s="53"/>
      <c r="O6" s="53"/>
    </row>
    <row r="7" spans="1:37" x14ac:dyDescent="0.2">
      <c r="B7" s="53"/>
      <c r="C7" s="55">
        <v>45546</v>
      </c>
      <c r="D7" s="53" t="s">
        <v>49</v>
      </c>
      <c r="E7" s="53"/>
      <c r="F7" s="53"/>
      <c r="G7" s="53"/>
      <c r="H7" s="53"/>
      <c r="I7" s="53"/>
      <c r="J7" s="53"/>
      <c r="K7" s="53"/>
      <c r="L7" s="53"/>
      <c r="M7" s="53"/>
      <c r="N7" s="53"/>
      <c r="O7" s="53"/>
    </row>
    <row r="8" spans="1:37" x14ac:dyDescent="0.2">
      <c r="B8" s="53"/>
      <c r="C8" s="55">
        <v>45910</v>
      </c>
      <c r="D8" s="53" t="s">
        <v>50</v>
      </c>
      <c r="E8" s="53"/>
      <c r="F8" s="53"/>
      <c r="G8" s="53"/>
      <c r="H8" s="53"/>
      <c r="I8" s="53"/>
      <c r="J8" s="53"/>
      <c r="K8" s="53"/>
      <c r="L8" s="53"/>
      <c r="M8" s="53"/>
      <c r="N8" s="53"/>
      <c r="O8" s="53"/>
    </row>
    <row r="10" spans="1:37" x14ac:dyDescent="0.2">
      <c r="A10" s="10"/>
      <c r="B10" s="10"/>
      <c r="C10" s="10"/>
      <c r="D10" s="10"/>
      <c r="E10" s="10"/>
      <c r="F10" s="10"/>
      <c r="G10" s="10"/>
      <c r="H10" s="10"/>
      <c r="I10" s="10"/>
      <c r="AA10" s="32"/>
      <c r="AB10" s="32"/>
      <c r="AC10" s="32"/>
      <c r="AD10" s="32"/>
      <c r="AE10" s="32"/>
      <c r="AF10" s="32"/>
      <c r="AG10" s="32"/>
      <c r="AH10" s="32"/>
      <c r="AI10" s="32"/>
    </row>
    <row r="11" spans="1:37" x14ac:dyDescent="0.2">
      <c r="A11" s="10"/>
      <c r="B11" s="41" t="s">
        <v>28</v>
      </c>
      <c r="C11" s="41"/>
      <c r="D11" s="10"/>
      <c r="E11" s="10"/>
      <c r="F11" s="10"/>
      <c r="G11" s="10"/>
      <c r="H11" s="10"/>
      <c r="I11" s="10"/>
      <c r="AA11" s="32"/>
      <c r="AB11" s="31" t="s">
        <v>18</v>
      </c>
      <c r="AC11" s="32"/>
      <c r="AD11" s="32"/>
      <c r="AE11" s="32"/>
      <c r="AF11" s="32"/>
      <c r="AG11" s="32"/>
      <c r="AH11" s="32"/>
      <c r="AI11" s="32"/>
    </row>
    <row r="12" spans="1:37" x14ac:dyDescent="0.2">
      <c r="A12" s="10"/>
      <c r="B12" s="41"/>
      <c r="C12" s="41"/>
      <c r="D12" s="10"/>
      <c r="E12" s="10"/>
      <c r="F12" s="10"/>
      <c r="G12" s="10"/>
      <c r="H12" s="10"/>
      <c r="I12" s="10"/>
      <c r="AA12" s="32"/>
      <c r="AB12" s="31"/>
      <c r="AC12" s="32"/>
      <c r="AD12" s="32"/>
      <c r="AE12" s="32"/>
      <c r="AF12" s="32"/>
      <c r="AG12" s="32"/>
      <c r="AH12" s="32"/>
      <c r="AI12" s="32"/>
    </row>
    <row r="13" spans="1:37" ht="27" customHeight="1" x14ac:dyDescent="0.2">
      <c r="A13" s="10"/>
      <c r="B13" s="75" t="s">
        <v>27</v>
      </c>
      <c r="C13" s="75"/>
      <c r="D13" s="10"/>
      <c r="E13" s="10"/>
      <c r="F13" s="10"/>
      <c r="G13" s="10"/>
      <c r="H13" s="10"/>
      <c r="I13" s="10"/>
      <c r="AA13" s="32"/>
      <c r="AB13" s="31"/>
      <c r="AC13" s="32"/>
      <c r="AD13" s="32"/>
      <c r="AE13" s="32"/>
      <c r="AF13" s="32"/>
      <c r="AG13" s="32"/>
      <c r="AH13" s="32"/>
      <c r="AI13" s="32"/>
    </row>
    <row r="14" spans="1:37" x14ac:dyDescent="0.2">
      <c r="A14" s="10"/>
      <c r="B14" s="41"/>
      <c r="C14" s="41"/>
      <c r="D14" s="10"/>
      <c r="E14" s="10"/>
      <c r="F14" s="10"/>
      <c r="G14" s="10"/>
      <c r="H14" s="10"/>
      <c r="I14" s="10"/>
      <c r="AA14" s="32"/>
      <c r="AB14" s="32"/>
      <c r="AC14" s="32"/>
      <c r="AD14" s="32"/>
      <c r="AE14" s="32"/>
      <c r="AF14" s="32"/>
      <c r="AG14" s="32"/>
      <c r="AH14" s="32"/>
      <c r="AI14" s="32"/>
    </row>
    <row r="15" spans="1:37" ht="36" x14ac:dyDescent="0.2">
      <c r="A15" s="10"/>
      <c r="B15" s="35" t="s">
        <v>19</v>
      </c>
      <c r="C15" s="36" t="s">
        <v>14</v>
      </c>
      <c r="D15" s="10"/>
      <c r="E15" s="10"/>
      <c r="F15" s="10"/>
      <c r="G15" s="10"/>
      <c r="H15" s="10"/>
      <c r="I15" s="10"/>
      <c r="AA15" s="32"/>
      <c r="AB15" s="32"/>
      <c r="AC15" s="32"/>
      <c r="AD15" s="32"/>
      <c r="AE15" s="32"/>
      <c r="AF15" s="32"/>
      <c r="AG15" s="32"/>
      <c r="AH15" s="32"/>
      <c r="AI15" s="32"/>
    </row>
    <row r="16" spans="1:37" x14ac:dyDescent="0.2">
      <c r="A16" s="10"/>
      <c r="B16" s="4" t="s">
        <v>0</v>
      </c>
      <c r="C16" s="5">
        <v>1</v>
      </c>
      <c r="D16" s="10"/>
      <c r="E16" s="10"/>
      <c r="F16" s="10"/>
      <c r="G16" s="10"/>
      <c r="H16" s="10"/>
      <c r="I16" s="10"/>
      <c r="AA16" s="32"/>
      <c r="AB16" s="32"/>
      <c r="AC16" s="32"/>
      <c r="AD16" s="32"/>
      <c r="AE16" s="32"/>
      <c r="AF16" s="32"/>
      <c r="AG16" s="32"/>
      <c r="AH16" s="32"/>
      <c r="AI16" s="32"/>
      <c r="AK16" s="33"/>
    </row>
    <row r="17" spans="1:37" x14ac:dyDescent="0.2">
      <c r="A17" s="10"/>
      <c r="B17" s="10"/>
      <c r="C17" s="64"/>
      <c r="D17" s="10"/>
      <c r="E17" s="10"/>
      <c r="F17" s="10"/>
      <c r="G17" s="10"/>
      <c r="H17" s="10"/>
      <c r="I17" s="10"/>
      <c r="AA17" s="32"/>
      <c r="AB17" s="32"/>
      <c r="AC17" s="32"/>
      <c r="AD17" s="32"/>
      <c r="AE17" s="32"/>
      <c r="AF17" s="32"/>
      <c r="AG17" s="32"/>
      <c r="AH17" s="32"/>
      <c r="AI17" s="32"/>
      <c r="AK17" s="33"/>
    </row>
    <row r="18" spans="1:37" ht="60" x14ac:dyDescent="0.2">
      <c r="A18" s="10"/>
      <c r="B18" s="65" t="s">
        <v>51</v>
      </c>
      <c r="C18" s="36" t="s">
        <v>14</v>
      </c>
      <c r="D18" s="10"/>
      <c r="E18" s="10"/>
      <c r="F18" s="10"/>
      <c r="G18" s="10"/>
      <c r="H18" s="10"/>
      <c r="I18" s="10"/>
      <c r="AA18" s="32"/>
      <c r="AB18" s="32"/>
      <c r="AC18" s="32"/>
      <c r="AD18" s="32"/>
      <c r="AE18" s="32"/>
      <c r="AF18" s="32"/>
      <c r="AG18" s="32"/>
      <c r="AH18" s="32"/>
      <c r="AI18" s="32"/>
      <c r="AK18" s="33"/>
    </row>
    <row r="19" spans="1:37" x14ac:dyDescent="0.2">
      <c r="A19" s="10"/>
      <c r="B19" s="4" t="s">
        <v>0</v>
      </c>
      <c r="C19" s="5">
        <v>1</v>
      </c>
      <c r="D19" s="10"/>
      <c r="E19" s="10"/>
      <c r="F19" s="10"/>
      <c r="G19" s="10"/>
      <c r="H19" s="10"/>
      <c r="I19" s="10"/>
      <c r="AA19" s="32"/>
      <c r="AB19" s="32"/>
      <c r="AC19" s="32"/>
      <c r="AD19" s="32"/>
      <c r="AE19" s="32"/>
      <c r="AF19" s="32"/>
      <c r="AG19" s="32"/>
      <c r="AH19" s="32"/>
      <c r="AI19" s="32"/>
      <c r="AK19" s="33"/>
    </row>
    <row r="20" spans="1:37" x14ac:dyDescent="0.2">
      <c r="A20" s="10"/>
      <c r="B20" s="10"/>
      <c r="C20" s="10"/>
      <c r="D20" s="10"/>
      <c r="E20" s="10"/>
      <c r="F20" s="10"/>
      <c r="G20" s="10"/>
      <c r="H20" s="10"/>
      <c r="I20" s="10"/>
      <c r="AA20" s="32"/>
      <c r="AB20" s="32"/>
      <c r="AC20" s="32"/>
      <c r="AD20" s="32"/>
      <c r="AE20" s="32"/>
      <c r="AF20" s="32"/>
      <c r="AG20" s="32"/>
      <c r="AH20" s="32"/>
      <c r="AI20" s="32"/>
    </row>
    <row r="21" spans="1:37" ht="24" x14ac:dyDescent="0.2">
      <c r="A21" s="10"/>
      <c r="B21" s="35" t="s">
        <v>25</v>
      </c>
      <c r="C21" s="36" t="s">
        <v>14</v>
      </c>
      <c r="D21" s="10"/>
      <c r="E21" s="10"/>
      <c r="F21" s="10"/>
      <c r="G21" s="10"/>
      <c r="H21" s="10"/>
      <c r="I21" s="10"/>
      <c r="AA21" s="32"/>
      <c r="AB21" s="32"/>
      <c r="AC21" s="32"/>
      <c r="AD21" s="32"/>
      <c r="AE21" s="32"/>
      <c r="AF21" s="32"/>
      <c r="AG21" s="32"/>
      <c r="AH21" s="32"/>
      <c r="AI21" s="32"/>
    </row>
    <row r="22" spans="1:37" x14ac:dyDescent="0.2">
      <c r="A22" s="10"/>
      <c r="B22" s="4" t="s">
        <v>20</v>
      </c>
      <c r="C22" s="30">
        <v>3.0599999999999999E-2</v>
      </c>
      <c r="D22" s="10"/>
      <c r="E22" s="10"/>
      <c r="F22" s="10"/>
      <c r="G22" s="10"/>
      <c r="H22" s="10"/>
      <c r="I22" s="10"/>
      <c r="AA22" s="32"/>
      <c r="AB22" s="32"/>
      <c r="AC22" s="32"/>
      <c r="AD22" s="32"/>
      <c r="AE22" s="32"/>
      <c r="AF22" s="32"/>
      <c r="AG22" s="32"/>
      <c r="AH22" s="32"/>
      <c r="AI22" s="32"/>
    </row>
    <row r="23" spans="1:37" x14ac:dyDescent="0.2">
      <c r="A23" s="10"/>
      <c r="B23" s="10"/>
      <c r="C23" s="10"/>
      <c r="D23" s="10"/>
      <c r="E23" s="10"/>
      <c r="F23" s="10"/>
      <c r="G23" s="10"/>
      <c r="H23" s="10"/>
      <c r="I23" s="10"/>
      <c r="M23" s="33"/>
      <c r="AA23" s="32"/>
      <c r="AB23" s="32"/>
      <c r="AC23" s="32"/>
      <c r="AD23" s="32"/>
      <c r="AE23" s="32"/>
      <c r="AF23" s="32"/>
      <c r="AG23" s="32"/>
      <c r="AH23" s="32"/>
      <c r="AI23" s="32"/>
    </row>
    <row r="24" spans="1:37" ht="28.5" customHeight="1" x14ac:dyDescent="0.2">
      <c r="A24" s="10"/>
      <c r="B24" s="75" t="s">
        <v>26</v>
      </c>
      <c r="C24" s="75"/>
      <c r="D24" s="10"/>
      <c r="E24" s="10"/>
      <c r="F24" s="10"/>
      <c r="G24" s="10"/>
      <c r="H24" s="10"/>
      <c r="I24" s="10"/>
      <c r="AA24" s="37"/>
      <c r="AB24" s="62"/>
      <c r="AC24" s="62"/>
      <c r="AD24" s="62"/>
      <c r="AE24" s="62"/>
      <c r="AF24" s="62"/>
      <c r="AG24" s="62"/>
      <c r="AH24" s="62"/>
      <c r="AI24" s="37"/>
    </row>
    <row r="25" spans="1:37" x14ac:dyDescent="0.2">
      <c r="A25" s="10"/>
      <c r="B25" s="10"/>
      <c r="C25" s="10"/>
      <c r="D25" s="10"/>
      <c r="E25" s="10"/>
      <c r="F25" s="10"/>
      <c r="G25" s="10"/>
      <c r="H25" s="10"/>
      <c r="I25" s="10"/>
      <c r="AA25" s="37"/>
      <c r="AB25" s="37"/>
      <c r="AC25" s="37"/>
      <c r="AD25" s="37"/>
      <c r="AE25" s="37"/>
      <c r="AF25" s="37"/>
      <c r="AG25" s="37"/>
      <c r="AH25" s="37"/>
      <c r="AI25" s="37"/>
      <c r="AJ25" s="33"/>
      <c r="AK25" s="33"/>
    </row>
    <row r="26" spans="1:37" x14ac:dyDescent="0.2">
      <c r="A26" s="10"/>
      <c r="B26" s="72" t="s">
        <v>21</v>
      </c>
      <c r="C26" s="74"/>
      <c r="D26" s="74"/>
      <c r="E26" s="74"/>
      <c r="F26" s="74"/>
      <c r="G26" s="74"/>
      <c r="H26" s="73"/>
      <c r="I26" s="10"/>
      <c r="K26" s="76" t="s">
        <v>35</v>
      </c>
      <c r="L26" s="77"/>
      <c r="M26" s="77"/>
      <c r="N26" s="77"/>
      <c r="O26" s="77"/>
      <c r="P26" s="77"/>
      <c r="Q26" s="77"/>
      <c r="S26" s="76" t="s">
        <v>29</v>
      </c>
      <c r="T26" s="77"/>
      <c r="U26" s="77"/>
      <c r="V26" s="77"/>
      <c r="W26" s="77"/>
      <c r="X26" s="77"/>
      <c r="Y26" s="78"/>
      <c r="AA26" s="37"/>
      <c r="AB26" s="69" t="s">
        <v>16</v>
      </c>
      <c r="AC26" s="70"/>
      <c r="AD26" s="70"/>
      <c r="AE26" s="70"/>
      <c r="AF26" s="70"/>
      <c r="AG26" s="70"/>
      <c r="AH26" s="71"/>
      <c r="AI26" s="37"/>
      <c r="AJ26" s="33"/>
      <c r="AK26" s="33"/>
    </row>
    <row r="27" spans="1:37" x14ac:dyDescent="0.2">
      <c r="A27" s="10"/>
      <c r="B27" s="23" t="s">
        <v>3</v>
      </c>
      <c r="C27" s="38" t="s">
        <v>4</v>
      </c>
      <c r="D27" s="39" t="s">
        <v>5</v>
      </c>
      <c r="E27" s="38" t="s">
        <v>6</v>
      </c>
      <c r="F27" s="39" t="s">
        <v>7</v>
      </c>
      <c r="G27" s="39" t="s">
        <v>10</v>
      </c>
      <c r="H27" s="40" t="s">
        <v>11</v>
      </c>
      <c r="I27" s="10"/>
      <c r="K27" s="11" t="s">
        <v>3</v>
      </c>
      <c r="L27" s="12" t="s">
        <v>4</v>
      </c>
      <c r="M27" s="13" t="s">
        <v>5</v>
      </c>
      <c r="N27" s="12" t="s">
        <v>6</v>
      </c>
      <c r="O27" s="13" t="s">
        <v>7</v>
      </c>
      <c r="P27" s="13" t="s">
        <v>10</v>
      </c>
      <c r="Q27" s="12" t="s">
        <v>11</v>
      </c>
      <c r="S27" s="11" t="s">
        <v>3</v>
      </c>
      <c r="T27" s="12" t="s">
        <v>4</v>
      </c>
      <c r="U27" s="13" t="s">
        <v>5</v>
      </c>
      <c r="V27" s="12" t="s">
        <v>6</v>
      </c>
      <c r="W27" s="13" t="s">
        <v>7</v>
      </c>
      <c r="X27" s="13" t="s">
        <v>10</v>
      </c>
      <c r="Y27" s="12" t="s">
        <v>11</v>
      </c>
      <c r="AA27" s="37"/>
      <c r="AB27" s="11" t="s">
        <v>3</v>
      </c>
      <c r="AC27" s="12" t="s">
        <v>4</v>
      </c>
      <c r="AD27" s="12" t="s">
        <v>5</v>
      </c>
      <c r="AE27" s="12" t="s">
        <v>6</v>
      </c>
      <c r="AF27" s="12" t="s">
        <v>7</v>
      </c>
      <c r="AG27" s="12" t="s">
        <v>10</v>
      </c>
      <c r="AH27" s="12" t="s">
        <v>11</v>
      </c>
      <c r="AI27" s="37"/>
      <c r="AJ27" s="33"/>
      <c r="AK27" s="33"/>
    </row>
    <row r="28" spans="1:37" x14ac:dyDescent="0.2">
      <c r="A28" s="10"/>
      <c r="B28" s="44" t="s">
        <v>22</v>
      </c>
      <c r="C28" s="42">
        <v>6670.43</v>
      </c>
      <c r="D28" s="19">
        <v>7379.87</v>
      </c>
      <c r="E28" s="20">
        <v>8051.94</v>
      </c>
      <c r="F28" s="19">
        <v>8500.01</v>
      </c>
      <c r="G28" s="20">
        <v>8604.56</v>
      </c>
      <c r="H28" s="19"/>
      <c r="I28" s="10"/>
      <c r="K28" s="44" t="s">
        <v>22</v>
      </c>
      <c r="L28" s="17">
        <f t="shared" ref="L28:Q46" si="0">C28*$C$16</f>
        <v>6670.43</v>
      </c>
      <c r="M28" s="17">
        <f t="shared" si="0"/>
        <v>7379.87</v>
      </c>
      <c r="N28" s="17">
        <f t="shared" si="0"/>
        <v>8051.94</v>
      </c>
      <c r="O28" s="17">
        <f t="shared" si="0"/>
        <v>8500.01</v>
      </c>
      <c r="P28" s="17">
        <f t="shared" si="0"/>
        <v>8604.56</v>
      </c>
      <c r="Q28" s="17">
        <f t="shared" si="0"/>
        <v>0</v>
      </c>
      <c r="S28" s="44" t="s">
        <v>22</v>
      </c>
      <c r="T28" s="18">
        <f>IF(L28&gt;$B$54,$C$55,IF(L28&gt;$B$53,$C$54,IF(L28&gt;$B$52,$C$53,IF(L28&gt;$B$51,$C$52,IF(L28&gt;$B$50,$C$51,IF(L28&gt;0,$C$50,0))))))</f>
        <v>0.17699999999999999</v>
      </c>
      <c r="U28" s="18">
        <f t="shared" ref="U28:Y43" si="1">IF(M28&gt;$B$54,$C$55,IF(M28&gt;$B$53,$C$54,IF(M28&gt;$B$52,$C$53,IF(M28&gt;$B$51,$C$52,IF(M28&gt;$B$50,$C$51,IF(M28&gt;0,$C$50,0))))))</f>
        <v>0.17699999999999999</v>
      </c>
      <c r="V28" s="18">
        <f t="shared" si="1"/>
        <v>1315.06</v>
      </c>
      <c r="W28" s="18">
        <f t="shared" si="1"/>
        <v>1315.06</v>
      </c>
      <c r="X28" s="18">
        <f t="shared" si="1"/>
        <v>1315.06</v>
      </c>
      <c r="Y28" s="18">
        <f t="shared" si="1"/>
        <v>0</v>
      </c>
      <c r="AA28" s="37"/>
      <c r="AB28" s="44" t="s">
        <v>22</v>
      </c>
      <c r="AC28" s="28">
        <f>(IF(T28&lt;1, (12*C28+C28*C59)* (1+$C$22+T28)*$C$16*$C$19/12, (( 12*C28+C28*C59)* (1+$C$22)+12*T28)*$C$16*$C$19/12))</f>
        <v>8457.9718314000002</v>
      </c>
      <c r="AD28" s="28">
        <f t="shared" ref="AD28:AH43" si="2">(IF(U28&lt;1, (12*D28+D28*D59)* (1+$C$22+U28)*$C$16*$C$19/12, (( 12*D28+D28*D59)* (1+$C$22)+12*U28)*$C$16*$C$19/12))</f>
        <v>9357.5275626000021</v>
      </c>
      <c r="AE28" s="28">
        <f t="shared" si="2"/>
        <v>10028.3058322</v>
      </c>
      <c r="AF28" s="28">
        <f t="shared" si="2"/>
        <v>10513.175821299999</v>
      </c>
      <c r="AG28" s="28">
        <f t="shared" si="2"/>
        <v>10626.312512800001</v>
      </c>
      <c r="AH28" s="28">
        <f t="shared" si="2"/>
        <v>0</v>
      </c>
      <c r="AI28" s="37"/>
      <c r="AJ28" s="33"/>
      <c r="AK28" s="33"/>
    </row>
    <row r="29" spans="1:37" x14ac:dyDescent="0.2">
      <c r="A29" s="10"/>
      <c r="B29" s="45">
        <v>15</v>
      </c>
      <c r="C29" s="22">
        <v>5504</v>
      </c>
      <c r="D29" s="15">
        <v>5863.92</v>
      </c>
      <c r="E29" s="16">
        <v>6265.4</v>
      </c>
      <c r="F29" s="15">
        <v>6813.49</v>
      </c>
      <c r="G29" s="16">
        <v>7377.29</v>
      </c>
      <c r="H29" s="15">
        <v>7748.2</v>
      </c>
      <c r="I29" s="10"/>
      <c r="K29" s="45">
        <v>15</v>
      </c>
      <c r="L29" s="19">
        <f t="shared" si="0"/>
        <v>5504</v>
      </c>
      <c r="M29" s="19">
        <f t="shared" si="0"/>
        <v>5863.92</v>
      </c>
      <c r="N29" s="19">
        <f t="shared" si="0"/>
        <v>6265.4</v>
      </c>
      <c r="O29" s="19">
        <f t="shared" si="0"/>
        <v>6813.49</v>
      </c>
      <c r="P29" s="19">
        <f t="shared" si="0"/>
        <v>7377.29</v>
      </c>
      <c r="Q29" s="19">
        <f t="shared" si="0"/>
        <v>7748.2</v>
      </c>
      <c r="S29" s="45">
        <v>15</v>
      </c>
      <c r="T29" s="18">
        <f t="shared" ref="T29:Y46" si="3">IF(L29&gt;$B$54,$C$55,IF(L29&gt;$B$53,$C$54,IF(L29&gt;$B$52,$C$53,IF(L29&gt;$B$51,$C$52,IF(L29&gt;$B$50,$C$51,IF(L29&gt;0,$C$50,0))))))</f>
        <v>0.17699999999999999</v>
      </c>
      <c r="U29" s="18">
        <f t="shared" si="1"/>
        <v>0.17699999999999999</v>
      </c>
      <c r="V29" s="18">
        <f t="shared" si="1"/>
        <v>0.17699999999999999</v>
      </c>
      <c r="W29" s="18">
        <f t="shared" si="1"/>
        <v>0.17699999999999999</v>
      </c>
      <c r="X29" s="18">
        <f t="shared" si="1"/>
        <v>0.17699999999999999</v>
      </c>
      <c r="Y29" s="18">
        <f t="shared" si="1"/>
        <v>1315.06</v>
      </c>
      <c r="AA29" s="37"/>
      <c r="AB29" s="45">
        <v>15</v>
      </c>
      <c r="AC29" s="28">
        <f t="shared" ref="AC29:AC46" si="4">(IF(T29&lt;1, (12*C29+C29*C60)* (1+$C$22+T29)*$C$16*$C$19/12, (( 12*C29+C29*C60)* (1+$C$22)+12*T29)*$C$16*$C$19/12))</f>
        <v>6978.9619199999988</v>
      </c>
      <c r="AD29" s="28">
        <f t="shared" si="2"/>
        <v>7435.3332816000002</v>
      </c>
      <c r="AE29" s="28">
        <f t="shared" si="2"/>
        <v>7944.401891999999</v>
      </c>
      <c r="AF29" s="28">
        <f t="shared" si="2"/>
        <v>8639.3690502000009</v>
      </c>
      <c r="AG29" s="28">
        <f t="shared" si="2"/>
        <v>9354.2561741999998</v>
      </c>
      <c r="AH29" s="28">
        <f t="shared" si="2"/>
        <v>9699.6196659999987</v>
      </c>
      <c r="AI29" s="37"/>
      <c r="AJ29" s="33"/>
      <c r="AK29" s="33"/>
    </row>
    <row r="30" spans="1:37" x14ac:dyDescent="0.2">
      <c r="A30" s="10"/>
      <c r="B30" s="45">
        <v>14</v>
      </c>
      <c r="C30" s="22">
        <v>5003.84</v>
      </c>
      <c r="D30" s="15">
        <v>5329.75</v>
      </c>
      <c r="E30" s="16">
        <v>5755.37</v>
      </c>
      <c r="F30" s="15">
        <v>6227.68</v>
      </c>
      <c r="G30" s="16">
        <v>6754.16</v>
      </c>
      <c r="H30" s="15">
        <v>7132.13</v>
      </c>
      <c r="I30" s="10"/>
      <c r="K30" s="45">
        <v>14</v>
      </c>
      <c r="L30" s="19">
        <f t="shared" si="0"/>
        <v>5003.84</v>
      </c>
      <c r="M30" s="19">
        <f t="shared" si="0"/>
        <v>5329.75</v>
      </c>
      <c r="N30" s="19">
        <f t="shared" si="0"/>
        <v>5755.37</v>
      </c>
      <c r="O30" s="19">
        <f t="shared" si="0"/>
        <v>6227.68</v>
      </c>
      <c r="P30" s="19">
        <f t="shared" si="0"/>
        <v>6754.16</v>
      </c>
      <c r="Q30" s="19">
        <f t="shared" si="0"/>
        <v>7132.13</v>
      </c>
      <c r="S30" s="45">
        <v>14</v>
      </c>
      <c r="T30" s="18">
        <f t="shared" si="3"/>
        <v>0.20499999999999999</v>
      </c>
      <c r="U30" s="18">
        <f t="shared" si="1"/>
        <v>0.17699999999999999</v>
      </c>
      <c r="V30" s="18">
        <f t="shared" si="1"/>
        <v>0.17699999999999999</v>
      </c>
      <c r="W30" s="18">
        <f t="shared" si="1"/>
        <v>0.17699999999999999</v>
      </c>
      <c r="X30" s="18">
        <f t="shared" si="1"/>
        <v>0.17699999999999999</v>
      </c>
      <c r="Y30" s="18">
        <f t="shared" si="1"/>
        <v>0.17699999999999999</v>
      </c>
      <c r="AA30" s="37"/>
      <c r="AB30" s="45">
        <v>14</v>
      </c>
      <c r="AC30" s="28">
        <f t="shared" si="4"/>
        <v>6491.8819392000005</v>
      </c>
      <c r="AD30" s="28">
        <f t="shared" si="2"/>
        <v>6758.0164050000012</v>
      </c>
      <c r="AE30" s="28">
        <f t="shared" si="2"/>
        <v>7297.6940525999998</v>
      </c>
      <c r="AF30" s="28">
        <f t="shared" si="2"/>
        <v>7896.5736864000019</v>
      </c>
      <c r="AG30" s="28">
        <f t="shared" si="2"/>
        <v>8564.1397968000001</v>
      </c>
      <c r="AH30" s="28">
        <f t="shared" si="2"/>
        <v>9043.3981973999998</v>
      </c>
      <c r="AI30" s="37"/>
      <c r="AJ30" s="33"/>
      <c r="AK30" s="33"/>
    </row>
    <row r="31" spans="1:37" x14ac:dyDescent="0.2">
      <c r="A31" s="10"/>
      <c r="B31" s="45">
        <v>13</v>
      </c>
      <c r="C31" s="22">
        <v>4628.76</v>
      </c>
      <c r="D31" s="15">
        <v>4985.95</v>
      </c>
      <c r="E31" s="16">
        <v>5392.57</v>
      </c>
      <c r="F31" s="15">
        <v>5834.04</v>
      </c>
      <c r="G31" s="16">
        <v>6353.53</v>
      </c>
      <c r="H31" s="15">
        <v>6635.44</v>
      </c>
      <c r="I31" s="10"/>
      <c r="K31" s="45">
        <v>13</v>
      </c>
      <c r="L31" s="19">
        <f t="shared" si="0"/>
        <v>4628.76</v>
      </c>
      <c r="M31" s="19">
        <f t="shared" si="0"/>
        <v>4985.95</v>
      </c>
      <c r="N31" s="19">
        <f t="shared" si="0"/>
        <v>5392.57</v>
      </c>
      <c r="O31" s="19">
        <f t="shared" si="0"/>
        <v>5834.04</v>
      </c>
      <c r="P31" s="19">
        <f t="shared" si="0"/>
        <v>6353.53</v>
      </c>
      <c r="Q31" s="19">
        <f t="shared" si="0"/>
        <v>6635.44</v>
      </c>
      <c r="S31" s="45">
        <v>13</v>
      </c>
      <c r="T31" s="18">
        <f t="shared" si="3"/>
        <v>0.20499999999999999</v>
      </c>
      <c r="U31" s="18">
        <f t="shared" si="1"/>
        <v>0.20499999999999999</v>
      </c>
      <c r="V31" s="18">
        <f t="shared" si="1"/>
        <v>0.17699999999999999</v>
      </c>
      <c r="W31" s="18">
        <f t="shared" si="1"/>
        <v>0.17699999999999999</v>
      </c>
      <c r="X31" s="18">
        <f t="shared" si="1"/>
        <v>0.17699999999999999</v>
      </c>
      <c r="Y31" s="18">
        <f t="shared" si="1"/>
        <v>0.17699999999999999</v>
      </c>
      <c r="AA31" s="37"/>
      <c r="AB31" s="45">
        <v>13</v>
      </c>
      <c r="AC31" s="28">
        <f t="shared" si="4"/>
        <v>6005.260648800001</v>
      </c>
      <c r="AD31" s="28">
        <f t="shared" si="2"/>
        <v>6468.6718109999993</v>
      </c>
      <c r="AE31" s="28">
        <f t="shared" si="2"/>
        <v>6837.6709086000001</v>
      </c>
      <c r="AF31" s="28">
        <f t="shared" si="2"/>
        <v>7397.4460392000001</v>
      </c>
      <c r="AG31" s="28">
        <f t="shared" si="2"/>
        <v>8056.1489694000002</v>
      </c>
      <c r="AH31" s="28">
        <f t="shared" si="2"/>
        <v>8413.6052111999998</v>
      </c>
      <c r="AI31" s="37"/>
      <c r="AJ31" s="33"/>
      <c r="AK31" s="33"/>
    </row>
    <row r="32" spans="1:37" s="21" customFormat="1" x14ac:dyDescent="0.2">
      <c r="A32" s="10"/>
      <c r="B32" s="45">
        <v>12</v>
      </c>
      <c r="C32" s="22">
        <v>4170.32</v>
      </c>
      <c r="D32" s="15">
        <v>4581.34</v>
      </c>
      <c r="E32" s="16">
        <v>5061.67</v>
      </c>
      <c r="F32" s="15">
        <v>5594.63</v>
      </c>
      <c r="G32" s="16">
        <v>6220.01</v>
      </c>
      <c r="H32" s="15">
        <v>6516.74</v>
      </c>
      <c r="I32" s="10"/>
      <c r="K32" s="45">
        <v>12</v>
      </c>
      <c r="L32" s="19">
        <f t="shared" si="0"/>
        <v>4170.32</v>
      </c>
      <c r="M32" s="19">
        <f t="shared" si="0"/>
        <v>4581.34</v>
      </c>
      <c r="N32" s="19">
        <f t="shared" si="0"/>
        <v>5061.67</v>
      </c>
      <c r="O32" s="19">
        <f t="shared" si="0"/>
        <v>5594.63</v>
      </c>
      <c r="P32" s="19">
        <f t="shared" si="0"/>
        <v>6220.01</v>
      </c>
      <c r="Q32" s="19">
        <f t="shared" si="0"/>
        <v>6516.74</v>
      </c>
      <c r="S32" s="45">
        <v>12</v>
      </c>
      <c r="T32" s="18">
        <f t="shared" si="3"/>
        <v>0.20499999999999999</v>
      </c>
      <c r="U32" s="18">
        <f t="shared" si="1"/>
        <v>0.20499999999999999</v>
      </c>
      <c r="V32" s="18">
        <f t="shared" si="1"/>
        <v>0.20499999999999999</v>
      </c>
      <c r="W32" s="18">
        <f t="shared" si="1"/>
        <v>0.17699999999999999</v>
      </c>
      <c r="X32" s="18">
        <f t="shared" si="1"/>
        <v>0.17699999999999999</v>
      </c>
      <c r="Y32" s="18">
        <f t="shared" si="1"/>
        <v>0.17699999999999999</v>
      </c>
      <c r="AA32" s="37"/>
      <c r="AB32" s="45">
        <v>12</v>
      </c>
      <c r="AC32" s="28">
        <f t="shared" si="4"/>
        <v>5496.3705514666663</v>
      </c>
      <c r="AD32" s="28">
        <f t="shared" si="2"/>
        <v>6038.0839509333337</v>
      </c>
      <c r="AE32" s="28">
        <f t="shared" si="2"/>
        <v>6671.1460821333339</v>
      </c>
      <c r="AF32" s="28">
        <f t="shared" si="2"/>
        <v>7206.4802005333331</v>
      </c>
      <c r="AG32" s="28">
        <f t="shared" si="2"/>
        <v>8012.0363477333331</v>
      </c>
      <c r="AH32" s="28">
        <f t="shared" si="2"/>
        <v>8394.2562389333325</v>
      </c>
      <c r="AI32" s="37"/>
      <c r="AJ32" s="34"/>
      <c r="AK32" s="34"/>
    </row>
    <row r="33" spans="1:37" x14ac:dyDescent="0.2">
      <c r="A33" s="10"/>
      <c r="B33" s="45">
        <v>11</v>
      </c>
      <c r="C33" s="22">
        <v>4032.38</v>
      </c>
      <c r="D33" s="15">
        <v>4410.41</v>
      </c>
      <c r="E33" s="16">
        <v>4765.62</v>
      </c>
      <c r="F33" s="15">
        <v>5151.01</v>
      </c>
      <c r="G33" s="16">
        <v>5678.44</v>
      </c>
      <c r="H33" s="15">
        <v>5975.19</v>
      </c>
      <c r="I33" s="10"/>
      <c r="K33" s="45">
        <v>11</v>
      </c>
      <c r="L33" s="19">
        <f t="shared" si="0"/>
        <v>4032.38</v>
      </c>
      <c r="M33" s="19">
        <f t="shared" si="0"/>
        <v>4410.41</v>
      </c>
      <c r="N33" s="19">
        <f t="shared" si="0"/>
        <v>4765.62</v>
      </c>
      <c r="O33" s="19">
        <f t="shared" si="0"/>
        <v>5151.01</v>
      </c>
      <c r="P33" s="19">
        <f t="shared" si="0"/>
        <v>5678.44</v>
      </c>
      <c r="Q33" s="19">
        <f t="shared" si="0"/>
        <v>5975.19</v>
      </c>
      <c r="S33" s="45">
        <v>11</v>
      </c>
      <c r="T33" s="18">
        <f t="shared" si="3"/>
        <v>0.20499999999999999</v>
      </c>
      <c r="U33" s="18">
        <f t="shared" si="1"/>
        <v>0.20499999999999999</v>
      </c>
      <c r="V33" s="18">
        <f t="shared" si="1"/>
        <v>0.20499999999999999</v>
      </c>
      <c r="W33" s="18">
        <f t="shared" si="1"/>
        <v>0.20499999999999999</v>
      </c>
      <c r="X33" s="18">
        <f t="shared" si="1"/>
        <v>0.17699999999999999</v>
      </c>
      <c r="Y33" s="18">
        <f t="shared" si="1"/>
        <v>0.17699999999999999</v>
      </c>
      <c r="AA33" s="37"/>
      <c r="AB33" s="45">
        <v>11</v>
      </c>
      <c r="AC33" s="28">
        <f t="shared" si="4"/>
        <v>5314.569309866667</v>
      </c>
      <c r="AD33" s="28">
        <f t="shared" si="2"/>
        <v>5812.8027690666668</v>
      </c>
      <c r="AE33" s="28">
        <f t="shared" si="2"/>
        <v>6280.9600768000009</v>
      </c>
      <c r="AF33" s="28">
        <f t="shared" si="2"/>
        <v>6788.8938197333337</v>
      </c>
      <c r="AG33" s="28">
        <f t="shared" si="2"/>
        <v>7314.4364202666657</v>
      </c>
      <c r="AH33" s="28">
        <f t="shared" si="2"/>
        <v>7696.6820736</v>
      </c>
      <c r="AI33" s="37"/>
      <c r="AJ33" s="33"/>
      <c r="AK33" s="33"/>
    </row>
    <row r="34" spans="1:37" x14ac:dyDescent="0.2">
      <c r="A34" s="10"/>
      <c r="B34" s="45">
        <v>10</v>
      </c>
      <c r="C34" s="22">
        <v>3895.33</v>
      </c>
      <c r="D34" s="15">
        <v>4191.53</v>
      </c>
      <c r="E34" s="16">
        <v>4528.25</v>
      </c>
      <c r="F34" s="15">
        <v>4893.4399999999996</v>
      </c>
      <c r="G34" s="16">
        <v>5300.1</v>
      </c>
      <c r="H34" s="15">
        <v>5433.63</v>
      </c>
      <c r="I34" s="10"/>
      <c r="K34" s="45">
        <v>10</v>
      </c>
      <c r="L34" s="19">
        <f t="shared" si="0"/>
        <v>3895.33</v>
      </c>
      <c r="M34" s="19">
        <f t="shared" si="0"/>
        <v>4191.53</v>
      </c>
      <c r="N34" s="19">
        <f t="shared" si="0"/>
        <v>4528.25</v>
      </c>
      <c r="O34" s="19">
        <f t="shared" si="0"/>
        <v>4893.4399999999996</v>
      </c>
      <c r="P34" s="19">
        <f t="shared" si="0"/>
        <v>5300.1</v>
      </c>
      <c r="Q34" s="19">
        <f t="shared" si="0"/>
        <v>5433.63</v>
      </c>
      <c r="S34" s="45">
        <v>10</v>
      </c>
      <c r="T34" s="18">
        <f t="shared" si="3"/>
        <v>0.20499999999999999</v>
      </c>
      <c r="U34" s="18">
        <f t="shared" si="1"/>
        <v>0.20499999999999999</v>
      </c>
      <c r="V34" s="18">
        <f t="shared" si="1"/>
        <v>0.20499999999999999</v>
      </c>
      <c r="W34" s="18">
        <f t="shared" si="1"/>
        <v>0.20499999999999999</v>
      </c>
      <c r="X34" s="18">
        <f t="shared" si="1"/>
        <v>0.17699999999999999</v>
      </c>
      <c r="Y34" s="18">
        <f t="shared" si="1"/>
        <v>0.17699999999999999</v>
      </c>
      <c r="AA34" s="37"/>
      <c r="AB34" s="45">
        <v>10</v>
      </c>
      <c r="AC34" s="28">
        <f t="shared" si="4"/>
        <v>5133.9410645333337</v>
      </c>
      <c r="AD34" s="28">
        <f t="shared" si="2"/>
        <v>5524.3247658666669</v>
      </c>
      <c r="AE34" s="28">
        <f t="shared" si="2"/>
        <v>5968.1127466666667</v>
      </c>
      <c r="AF34" s="28">
        <f t="shared" si="2"/>
        <v>6449.4234282666666</v>
      </c>
      <c r="AG34" s="28">
        <f t="shared" si="2"/>
        <v>6827.0941439999997</v>
      </c>
      <c r="AH34" s="28">
        <f t="shared" si="2"/>
        <v>6999.0950272</v>
      </c>
      <c r="AI34" s="37"/>
      <c r="AJ34" s="33"/>
      <c r="AK34" s="33"/>
    </row>
    <row r="35" spans="1:37" x14ac:dyDescent="0.2">
      <c r="A35" s="10"/>
      <c r="B35" s="45" t="s">
        <v>23</v>
      </c>
      <c r="C35" s="22">
        <v>3757.21</v>
      </c>
      <c r="D35" s="15">
        <v>4013.8</v>
      </c>
      <c r="E35" s="16">
        <v>4334.08</v>
      </c>
      <c r="F35" s="15">
        <v>4683.04</v>
      </c>
      <c r="G35" s="16">
        <v>5061.38</v>
      </c>
      <c r="H35" s="15">
        <v>5182.84</v>
      </c>
      <c r="I35" s="10"/>
      <c r="K35" s="45" t="s">
        <v>23</v>
      </c>
      <c r="L35" s="19">
        <f t="shared" si="0"/>
        <v>3757.21</v>
      </c>
      <c r="M35" s="19">
        <f t="shared" si="0"/>
        <v>4013.8</v>
      </c>
      <c r="N35" s="19">
        <f t="shared" si="0"/>
        <v>4334.08</v>
      </c>
      <c r="O35" s="19">
        <f t="shared" si="0"/>
        <v>4683.04</v>
      </c>
      <c r="P35" s="19">
        <f t="shared" si="0"/>
        <v>5061.38</v>
      </c>
      <c r="Q35" s="19">
        <f t="shared" si="0"/>
        <v>5182.84</v>
      </c>
      <c r="S35" s="45" t="s">
        <v>23</v>
      </c>
      <c r="T35" s="18">
        <f t="shared" si="3"/>
        <v>0.20499999999999999</v>
      </c>
      <c r="U35" s="18">
        <f t="shared" si="1"/>
        <v>0.20499999999999999</v>
      </c>
      <c r="V35" s="18">
        <f t="shared" si="1"/>
        <v>0.20499999999999999</v>
      </c>
      <c r="W35" s="18">
        <f t="shared" si="1"/>
        <v>0.20499999999999999</v>
      </c>
      <c r="X35" s="18">
        <f t="shared" si="1"/>
        <v>0.20499999999999999</v>
      </c>
      <c r="Y35" s="18">
        <f t="shared" si="1"/>
        <v>0.17699999999999999</v>
      </c>
      <c r="AA35" s="37"/>
      <c r="AB35" s="45" t="s">
        <v>23</v>
      </c>
      <c r="AC35" s="28">
        <f t="shared" si="4"/>
        <v>4951.9025877333333</v>
      </c>
      <c r="AD35" s="28">
        <f t="shared" si="2"/>
        <v>5290.0813653333344</v>
      </c>
      <c r="AE35" s="28">
        <f t="shared" si="2"/>
        <v>5712.2018645333337</v>
      </c>
      <c r="AF35" s="28">
        <f t="shared" si="2"/>
        <v>6172.1218389333335</v>
      </c>
      <c r="AG35" s="28">
        <f t="shared" si="2"/>
        <v>6670.7638698666669</v>
      </c>
      <c r="AH35" s="28">
        <f t="shared" si="2"/>
        <v>6676.0507562666671</v>
      </c>
      <c r="AI35" s="37"/>
      <c r="AJ35" s="33"/>
      <c r="AK35" s="33"/>
    </row>
    <row r="36" spans="1:37" x14ac:dyDescent="0.2">
      <c r="A36" s="10"/>
      <c r="B36" s="45" t="s">
        <v>12</v>
      </c>
      <c r="C36" s="22">
        <v>3619.09</v>
      </c>
      <c r="D36" s="15">
        <v>3736.32</v>
      </c>
      <c r="E36" s="16">
        <v>4029.91</v>
      </c>
      <c r="F36" s="15">
        <v>4352.0600000000004</v>
      </c>
      <c r="G36" s="16">
        <v>4706.63</v>
      </c>
      <c r="H36" s="15">
        <v>5003.3500000000004</v>
      </c>
      <c r="I36" s="10"/>
      <c r="K36" s="45" t="s">
        <v>12</v>
      </c>
      <c r="L36" s="19">
        <f t="shared" si="0"/>
        <v>3619.09</v>
      </c>
      <c r="M36" s="19">
        <f t="shared" si="0"/>
        <v>3736.32</v>
      </c>
      <c r="N36" s="19">
        <f t="shared" si="0"/>
        <v>4029.91</v>
      </c>
      <c r="O36" s="19">
        <f t="shared" si="0"/>
        <v>4352.0600000000004</v>
      </c>
      <c r="P36" s="19">
        <f t="shared" si="0"/>
        <v>4706.63</v>
      </c>
      <c r="Q36" s="19">
        <f t="shared" si="0"/>
        <v>5003.3500000000004</v>
      </c>
      <c r="S36" s="45" t="s">
        <v>12</v>
      </c>
      <c r="T36" s="18">
        <f t="shared" si="3"/>
        <v>0.20499999999999999</v>
      </c>
      <c r="U36" s="18">
        <f t="shared" si="1"/>
        <v>0.20499999999999999</v>
      </c>
      <c r="V36" s="18">
        <f t="shared" si="1"/>
        <v>0.20499999999999999</v>
      </c>
      <c r="W36" s="18">
        <f t="shared" si="1"/>
        <v>0.20499999999999999</v>
      </c>
      <c r="X36" s="18">
        <f t="shared" si="1"/>
        <v>0.20499999999999999</v>
      </c>
      <c r="Y36" s="18">
        <f t="shared" si="1"/>
        <v>0.20499999999999999</v>
      </c>
      <c r="AA36" s="37"/>
      <c r="AB36" s="45" t="s">
        <v>12</v>
      </c>
      <c r="AC36" s="28">
        <f t="shared" si="4"/>
        <v>4769.8641109333339</v>
      </c>
      <c r="AD36" s="28">
        <f t="shared" si="2"/>
        <v>4924.3701248000007</v>
      </c>
      <c r="AE36" s="28">
        <f t="shared" si="2"/>
        <v>5311.3139157333335</v>
      </c>
      <c r="AF36" s="28">
        <f t="shared" si="2"/>
        <v>5735.8990250666675</v>
      </c>
      <c r="AG36" s="28">
        <f t="shared" si="2"/>
        <v>6203.2128298666676</v>
      </c>
      <c r="AH36" s="28">
        <f t="shared" si="2"/>
        <v>6594.2818773333338</v>
      </c>
      <c r="AI36" s="37"/>
      <c r="AJ36" s="33"/>
      <c r="AK36" s="33"/>
    </row>
    <row r="37" spans="1:37" x14ac:dyDescent="0.2">
      <c r="A37" s="10"/>
      <c r="B37" s="45" t="s">
        <v>13</v>
      </c>
      <c r="C37" s="22">
        <v>3480.97</v>
      </c>
      <c r="D37" s="15">
        <v>3699.68</v>
      </c>
      <c r="E37" s="16">
        <v>3759.84</v>
      </c>
      <c r="F37" s="15">
        <v>3963.16</v>
      </c>
      <c r="G37" s="16">
        <v>4335.6899999999996</v>
      </c>
      <c r="H37" s="15">
        <v>4483.1000000000004</v>
      </c>
      <c r="I37" s="10"/>
      <c r="K37" s="45" t="s">
        <v>13</v>
      </c>
      <c r="L37" s="19">
        <f t="shared" si="0"/>
        <v>3480.97</v>
      </c>
      <c r="M37" s="19">
        <f t="shared" si="0"/>
        <v>3699.68</v>
      </c>
      <c r="N37" s="19">
        <f t="shared" si="0"/>
        <v>3759.84</v>
      </c>
      <c r="O37" s="19">
        <f t="shared" si="0"/>
        <v>3963.16</v>
      </c>
      <c r="P37" s="19">
        <f t="shared" si="0"/>
        <v>4335.6899999999996</v>
      </c>
      <c r="Q37" s="19">
        <f t="shared" si="0"/>
        <v>4483.1000000000004</v>
      </c>
      <c r="S37" s="45" t="s">
        <v>13</v>
      </c>
      <c r="T37" s="18">
        <f t="shared" si="3"/>
        <v>0.20499999999999999</v>
      </c>
      <c r="U37" s="18">
        <f t="shared" si="1"/>
        <v>0.20499999999999999</v>
      </c>
      <c r="V37" s="18">
        <f t="shared" si="1"/>
        <v>0.20499999999999999</v>
      </c>
      <c r="W37" s="18">
        <f t="shared" si="1"/>
        <v>0.20499999999999999</v>
      </c>
      <c r="X37" s="18">
        <f t="shared" si="1"/>
        <v>0.20499999999999999</v>
      </c>
      <c r="Y37" s="18">
        <f t="shared" si="1"/>
        <v>0.20499999999999999</v>
      </c>
      <c r="AA37" s="37"/>
      <c r="AB37" s="45" t="s">
        <v>13</v>
      </c>
      <c r="AC37" s="28">
        <f t="shared" si="4"/>
        <v>4587.8256341333336</v>
      </c>
      <c r="AD37" s="28">
        <f t="shared" si="2"/>
        <v>4876.0795818666666</v>
      </c>
      <c r="AE37" s="28">
        <f t="shared" si="2"/>
        <v>4955.3688576000004</v>
      </c>
      <c r="AF37" s="28">
        <f t="shared" si="2"/>
        <v>5223.3391957333333</v>
      </c>
      <c r="AG37" s="28">
        <f t="shared" si="2"/>
        <v>5714.3238015999996</v>
      </c>
      <c r="AH37" s="28">
        <f t="shared" si="2"/>
        <v>5908.6062506666676</v>
      </c>
      <c r="AI37" s="37"/>
      <c r="AJ37" s="33"/>
      <c r="AK37" s="33"/>
    </row>
    <row r="38" spans="1:37" x14ac:dyDescent="0.2">
      <c r="A38" s="10"/>
      <c r="B38" s="45">
        <v>8</v>
      </c>
      <c r="C38" s="22">
        <v>3281.44</v>
      </c>
      <c r="D38" s="15">
        <v>3486.59</v>
      </c>
      <c r="E38" s="16">
        <v>3628.68</v>
      </c>
      <c r="F38" s="15">
        <v>3770.54</v>
      </c>
      <c r="G38" s="16">
        <v>3922.69</v>
      </c>
      <c r="H38" s="15">
        <v>3995.85</v>
      </c>
      <c r="I38" s="10"/>
      <c r="K38" s="45">
        <v>8</v>
      </c>
      <c r="L38" s="19">
        <f t="shared" si="0"/>
        <v>3281.44</v>
      </c>
      <c r="M38" s="19">
        <f t="shared" si="0"/>
        <v>3486.59</v>
      </c>
      <c r="N38" s="19">
        <f t="shared" si="0"/>
        <v>3628.68</v>
      </c>
      <c r="O38" s="19">
        <f t="shared" si="0"/>
        <v>3770.54</v>
      </c>
      <c r="P38" s="19">
        <f t="shared" si="0"/>
        <v>3922.69</v>
      </c>
      <c r="Q38" s="19">
        <f t="shared" si="0"/>
        <v>3995.85</v>
      </c>
      <c r="S38" s="45">
        <v>8</v>
      </c>
      <c r="T38" s="18">
        <f t="shared" si="3"/>
        <v>0.20499999999999999</v>
      </c>
      <c r="U38" s="18">
        <f t="shared" si="1"/>
        <v>0.20499999999999999</v>
      </c>
      <c r="V38" s="18">
        <f t="shared" si="1"/>
        <v>0.20499999999999999</v>
      </c>
      <c r="W38" s="18">
        <f t="shared" si="1"/>
        <v>0.20499999999999999</v>
      </c>
      <c r="X38" s="18">
        <f t="shared" si="1"/>
        <v>0.20499999999999999</v>
      </c>
      <c r="Y38" s="18">
        <f t="shared" si="1"/>
        <v>0.20499999999999999</v>
      </c>
      <c r="AA38" s="37"/>
      <c r="AB38" s="45">
        <v>8</v>
      </c>
      <c r="AC38" s="28">
        <f t="shared" si="4"/>
        <v>4358.6383088000002</v>
      </c>
      <c r="AD38" s="28">
        <f t="shared" si="2"/>
        <v>4631.1328992999997</v>
      </c>
      <c r="AE38" s="28">
        <f t="shared" si="2"/>
        <v>4819.8667835999995</v>
      </c>
      <c r="AF38" s="28">
        <f t="shared" si="2"/>
        <v>5008.2951657999993</v>
      </c>
      <c r="AG38" s="28">
        <f t="shared" si="2"/>
        <v>5210.3914463000001</v>
      </c>
      <c r="AH38" s="28">
        <f t="shared" si="2"/>
        <v>5307.5676794999999</v>
      </c>
      <c r="AI38" s="37"/>
      <c r="AJ38" s="33"/>
      <c r="AK38" s="33"/>
    </row>
    <row r="39" spans="1:37" x14ac:dyDescent="0.2">
      <c r="A39" s="10"/>
      <c r="B39" s="45">
        <v>7</v>
      </c>
      <c r="C39" s="22">
        <v>3095.23</v>
      </c>
      <c r="D39" s="15">
        <v>3331.58</v>
      </c>
      <c r="E39" s="16">
        <v>3472.38</v>
      </c>
      <c r="F39" s="15">
        <v>3614.47</v>
      </c>
      <c r="G39" s="16">
        <v>3748.49</v>
      </c>
      <c r="H39" s="15">
        <v>3820.45</v>
      </c>
      <c r="I39" s="10"/>
      <c r="K39" s="45">
        <v>7</v>
      </c>
      <c r="L39" s="19">
        <f t="shared" si="0"/>
        <v>3095.23</v>
      </c>
      <c r="M39" s="19">
        <f t="shared" si="0"/>
        <v>3331.58</v>
      </c>
      <c r="N39" s="19">
        <f t="shared" si="0"/>
        <v>3472.38</v>
      </c>
      <c r="O39" s="19">
        <f t="shared" si="0"/>
        <v>3614.47</v>
      </c>
      <c r="P39" s="19">
        <f t="shared" si="0"/>
        <v>3748.49</v>
      </c>
      <c r="Q39" s="19">
        <f t="shared" si="0"/>
        <v>3820.45</v>
      </c>
      <c r="S39" s="45">
        <v>7</v>
      </c>
      <c r="T39" s="18">
        <f t="shared" si="3"/>
        <v>0.20499999999999999</v>
      </c>
      <c r="U39" s="18">
        <f t="shared" si="1"/>
        <v>0.20499999999999999</v>
      </c>
      <c r="V39" s="18">
        <f t="shared" si="1"/>
        <v>0.20499999999999999</v>
      </c>
      <c r="W39" s="18">
        <f t="shared" si="1"/>
        <v>0.20499999999999999</v>
      </c>
      <c r="X39" s="18">
        <f t="shared" si="1"/>
        <v>0.20499999999999999</v>
      </c>
      <c r="Y39" s="18">
        <f t="shared" si="1"/>
        <v>0.20499999999999999</v>
      </c>
      <c r="AA39" s="37"/>
      <c r="AB39" s="45">
        <v>7</v>
      </c>
      <c r="AC39" s="28">
        <f t="shared" si="4"/>
        <v>4111.3011521000008</v>
      </c>
      <c r="AD39" s="28">
        <f t="shared" si="2"/>
        <v>4425.2377666000002</v>
      </c>
      <c r="AE39" s="28">
        <f t="shared" si="2"/>
        <v>4612.2581825999996</v>
      </c>
      <c r="AF39" s="28">
        <f t="shared" si="2"/>
        <v>4800.9920669000003</v>
      </c>
      <c r="AG39" s="28">
        <f t="shared" si="2"/>
        <v>4979.0068123000001</v>
      </c>
      <c r="AH39" s="28">
        <f t="shared" si="2"/>
        <v>5074.5891214999992</v>
      </c>
      <c r="AI39" s="37"/>
      <c r="AJ39" s="33"/>
      <c r="AK39" s="33"/>
    </row>
    <row r="40" spans="1:37" x14ac:dyDescent="0.2">
      <c r="A40" s="10"/>
      <c r="B40" s="45">
        <v>6</v>
      </c>
      <c r="C40" s="22">
        <v>3042.04</v>
      </c>
      <c r="D40" s="15">
        <v>3236.55</v>
      </c>
      <c r="E40" s="16">
        <v>3372.94</v>
      </c>
      <c r="F40" s="15">
        <v>3507.92</v>
      </c>
      <c r="G40" s="16">
        <v>3640.49</v>
      </c>
      <c r="H40" s="15">
        <v>3708.02</v>
      </c>
      <c r="I40" s="10"/>
      <c r="K40" s="45">
        <v>6</v>
      </c>
      <c r="L40" s="19">
        <f t="shared" si="0"/>
        <v>3042.04</v>
      </c>
      <c r="M40" s="19">
        <f t="shared" si="0"/>
        <v>3236.55</v>
      </c>
      <c r="N40" s="19">
        <f t="shared" si="0"/>
        <v>3372.94</v>
      </c>
      <c r="O40" s="19">
        <f t="shared" si="0"/>
        <v>3507.92</v>
      </c>
      <c r="P40" s="19">
        <f t="shared" si="0"/>
        <v>3640.49</v>
      </c>
      <c r="Q40" s="19">
        <f t="shared" si="0"/>
        <v>3708.02</v>
      </c>
      <c r="S40" s="45">
        <v>6</v>
      </c>
      <c r="T40" s="18">
        <f t="shared" si="3"/>
        <v>0.20499999999999999</v>
      </c>
      <c r="U40" s="18">
        <f t="shared" si="1"/>
        <v>0.20499999999999999</v>
      </c>
      <c r="V40" s="18">
        <f t="shared" si="1"/>
        <v>0.20499999999999999</v>
      </c>
      <c r="W40" s="18">
        <f t="shared" si="1"/>
        <v>0.20499999999999999</v>
      </c>
      <c r="X40" s="18">
        <f t="shared" si="1"/>
        <v>0.20499999999999999</v>
      </c>
      <c r="Y40" s="18">
        <f t="shared" si="1"/>
        <v>0.20499999999999999</v>
      </c>
      <c r="AA40" s="37"/>
      <c r="AB40" s="45">
        <v>6</v>
      </c>
      <c r="AC40" s="28">
        <f t="shared" si="4"/>
        <v>4040.6504707999998</v>
      </c>
      <c r="AD40" s="28">
        <f t="shared" si="2"/>
        <v>4299.0122685000015</v>
      </c>
      <c r="AE40" s="28">
        <f t="shared" si="2"/>
        <v>4480.1750137999998</v>
      </c>
      <c r="AF40" s="28">
        <f t="shared" si="2"/>
        <v>4659.4648984000005</v>
      </c>
      <c r="AG40" s="28">
        <f t="shared" si="2"/>
        <v>4835.5536523000001</v>
      </c>
      <c r="AH40" s="28">
        <f t="shared" si="2"/>
        <v>4925.2517254000004</v>
      </c>
      <c r="AI40" s="37"/>
      <c r="AJ40" s="33"/>
      <c r="AK40" s="33"/>
    </row>
    <row r="41" spans="1:37" x14ac:dyDescent="0.2">
      <c r="A41" s="10"/>
      <c r="B41" s="45">
        <v>5</v>
      </c>
      <c r="C41" s="22">
        <v>2928.99</v>
      </c>
      <c r="D41" s="15">
        <v>3117.67</v>
      </c>
      <c r="E41" s="16">
        <v>3245.11</v>
      </c>
      <c r="F41" s="15">
        <v>3380.06</v>
      </c>
      <c r="G41" s="16">
        <v>3505.47</v>
      </c>
      <c r="H41" s="15">
        <v>3570.28</v>
      </c>
      <c r="I41" s="10"/>
      <c r="K41" s="45">
        <v>5</v>
      </c>
      <c r="L41" s="19">
        <f t="shared" si="0"/>
        <v>2928.99</v>
      </c>
      <c r="M41" s="19">
        <f t="shared" si="0"/>
        <v>3117.67</v>
      </c>
      <c r="N41" s="19">
        <f t="shared" si="0"/>
        <v>3245.11</v>
      </c>
      <c r="O41" s="19">
        <f t="shared" si="0"/>
        <v>3380.06</v>
      </c>
      <c r="P41" s="19">
        <f t="shared" si="0"/>
        <v>3505.47</v>
      </c>
      <c r="Q41" s="19">
        <f t="shared" si="0"/>
        <v>3570.28</v>
      </c>
      <c r="S41" s="45">
        <v>5</v>
      </c>
      <c r="T41" s="18">
        <f t="shared" si="3"/>
        <v>0.20499999999999999</v>
      </c>
      <c r="U41" s="18">
        <f t="shared" si="1"/>
        <v>0.20499999999999999</v>
      </c>
      <c r="V41" s="18">
        <f t="shared" si="1"/>
        <v>0.20499999999999999</v>
      </c>
      <c r="W41" s="18">
        <f t="shared" si="1"/>
        <v>0.20499999999999999</v>
      </c>
      <c r="X41" s="18">
        <f t="shared" si="1"/>
        <v>0.20499999999999999</v>
      </c>
      <c r="Y41" s="18">
        <f t="shared" si="1"/>
        <v>0.20499999999999999</v>
      </c>
      <c r="AA41" s="37"/>
      <c r="AB41" s="45">
        <v>5</v>
      </c>
      <c r="AC41" s="28">
        <f t="shared" si="4"/>
        <v>3890.4895472999997</v>
      </c>
      <c r="AD41" s="28">
        <f t="shared" si="2"/>
        <v>4141.1075308999998</v>
      </c>
      <c r="AE41" s="28">
        <f t="shared" si="2"/>
        <v>4310.3822597000008</v>
      </c>
      <c r="AF41" s="28">
        <f t="shared" si="2"/>
        <v>4489.6322962000004</v>
      </c>
      <c r="AG41" s="28">
        <f t="shared" si="2"/>
        <v>4656.2106369000003</v>
      </c>
      <c r="AH41" s="28">
        <f t="shared" si="2"/>
        <v>4742.2958156000004</v>
      </c>
      <c r="AI41" s="37"/>
      <c r="AJ41" s="33"/>
      <c r="AK41" s="33"/>
    </row>
    <row r="42" spans="1:37" x14ac:dyDescent="0.2">
      <c r="A42" s="10"/>
      <c r="B42" s="45">
        <v>4</v>
      </c>
      <c r="C42" s="22">
        <v>2802.62</v>
      </c>
      <c r="D42" s="15">
        <v>2993.55</v>
      </c>
      <c r="E42" s="16">
        <v>3153.75</v>
      </c>
      <c r="F42" s="15">
        <v>3253.48</v>
      </c>
      <c r="G42" s="16">
        <v>3353.2</v>
      </c>
      <c r="H42" s="15">
        <v>3411.6</v>
      </c>
      <c r="I42" s="10"/>
      <c r="K42" s="45">
        <v>4</v>
      </c>
      <c r="L42" s="19">
        <f t="shared" si="0"/>
        <v>2802.62</v>
      </c>
      <c r="M42" s="19">
        <f t="shared" si="0"/>
        <v>2993.55</v>
      </c>
      <c r="N42" s="19">
        <f t="shared" si="0"/>
        <v>3153.75</v>
      </c>
      <c r="O42" s="19">
        <f t="shared" si="0"/>
        <v>3253.48</v>
      </c>
      <c r="P42" s="19">
        <f t="shared" si="0"/>
        <v>3353.2</v>
      </c>
      <c r="Q42" s="19">
        <f t="shared" si="0"/>
        <v>3411.6</v>
      </c>
      <c r="S42" s="45">
        <v>4</v>
      </c>
      <c r="T42" s="18">
        <f t="shared" si="3"/>
        <v>0.20499999999999999</v>
      </c>
      <c r="U42" s="18">
        <f t="shared" si="1"/>
        <v>0.20499999999999999</v>
      </c>
      <c r="V42" s="18">
        <f t="shared" si="1"/>
        <v>0.20499999999999999</v>
      </c>
      <c r="W42" s="18">
        <f t="shared" si="1"/>
        <v>0.20499999999999999</v>
      </c>
      <c r="X42" s="18">
        <f t="shared" si="1"/>
        <v>0.20499999999999999</v>
      </c>
      <c r="Y42" s="18">
        <f t="shared" si="1"/>
        <v>0.20499999999999999</v>
      </c>
      <c r="AA42" s="37"/>
      <c r="AB42" s="45">
        <v>4</v>
      </c>
      <c r="AC42" s="28">
        <f t="shared" si="4"/>
        <v>3722.6360674000002</v>
      </c>
      <c r="AD42" s="28">
        <f t="shared" si="2"/>
        <v>3976.2426585000007</v>
      </c>
      <c r="AE42" s="28">
        <f t="shared" si="2"/>
        <v>4189.0315125000006</v>
      </c>
      <c r="AF42" s="28">
        <f t="shared" si="2"/>
        <v>4321.4998796</v>
      </c>
      <c r="AG42" s="28">
        <f t="shared" si="2"/>
        <v>4453.9549639999996</v>
      </c>
      <c r="AH42" s="28">
        <f t="shared" si="2"/>
        <v>4531.5259319999996</v>
      </c>
      <c r="AI42" s="37"/>
      <c r="AJ42" s="33"/>
      <c r="AK42" s="33"/>
    </row>
    <row r="43" spans="1:37" x14ac:dyDescent="0.2">
      <c r="A43" s="10"/>
      <c r="B43" s="45">
        <v>3</v>
      </c>
      <c r="C43" s="22">
        <v>2762.69</v>
      </c>
      <c r="D43" s="15">
        <v>2968.02</v>
      </c>
      <c r="E43" s="16">
        <v>3017.99</v>
      </c>
      <c r="F43" s="15">
        <v>3132.21</v>
      </c>
      <c r="G43" s="16">
        <v>3217.92</v>
      </c>
      <c r="H43" s="15">
        <v>3296.43</v>
      </c>
      <c r="I43" s="10"/>
      <c r="K43" s="45">
        <v>3</v>
      </c>
      <c r="L43" s="19">
        <f t="shared" si="0"/>
        <v>2762.69</v>
      </c>
      <c r="M43" s="19">
        <f t="shared" si="0"/>
        <v>2968.02</v>
      </c>
      <c r="N43" s="19">
        <f t="shared" si="0"/>
        <v>3017.99</v>
      </c>
      <c r="O43" s="19">
        <f t="shared" si="0"/>
        <v>3132.21</v>
      </c>
      <c r="P43" s="19">
        <f t="shared" si="0"/>
        <v>3217.92</v>
      </c>
      <c r="Q43" s="19">
        <f t="shared" si="0"/>
        <v>3296.43</v>
      </c>
      <c r="S43" s="45">
        <v>3</v>
      </c>
      <c r="T43" s="18">
        <f t="shared" si="3"/>
        <v>0.20499999999999999</v>
      </c>
      <c r="U43" s="18">
        <f t="shared" si="1"/>
        <v>0.20499999999999999</v>
      </c>
      <c r="V43" s="18">
        <f t="shared" si="1"/>
        <v>0.20499999999999999</v>
      </c>
      <c r="W43" s="18">
        <f t="shared" si="1"/>
        <v>0.20499999999999999</v>
      </c>
      <c r="X43" s="18">
        <f t="shared" si="1"/>
        <v>0.20499999999999999</v>
      </c>
      <c r="Y43" s="18">
        <f t="shared" si="1"/>
        <v>0.20499999999999999</v>
      </c>
      <c r="AA43" s="37"/>
      <c r="AB43" s="45">
        <v>3</v>
      </c>
      <c r="AC43" s="28">
        <f t="shared" si="4"/>
        <v>3669.5982463</v>
      </c>
      <c r="AD43" s="28">
        <f t="shared" si="2"/>
        <v>3942.3319253999998</v>
      </c>
      <c r="AE43" s="28">
        <f t="shared" si="2"/>
        <v>4008.7055772999997</v>
      </c>
      <c r="AF43" s="28">
        <f t="shared" si="2"/>
        <v>4160.4205767000012</v>
      </c>
      <c r="AG43" s="28">
        <f t="shared" si="2"/>
        <v>4274.2665984000005</v>
      </c>
      <c r="AH43" s="28">
        <f t="shared" si="2"/>
        <v>4378.5490760999992</v>
      </c>
      <c r="AI43" s="37"/>
      <c r="AJ43" s="33"/>
      <c r="AK43" s="33"/>
    </row>
    <row r="44" spans="1:37" x14ac:dyDescent="0.2">
      <c r="A44" s="10"/>
      <c r="B44" s="45" t="s">
        <v>24</v>
      </c>
      <c r="C44" s="42">
        <v>2601.6</v>
      </c>
      <c r="D44" s="19">
        <v>2835.82</v>
      </c>
      <c r="E44" s="20">
        <v>2921.62</v>
      </c>
      <c r="F44" s="19">
        <v>3036.03</v>
      </c>
      <c r="G44" s="20">
        <v>3114.63</v>
      </c>
      <c r="H44" s="19">
        <v>3173.31</v>
      </c>
      <c r="I44" s="10"/>
      <c r="K44" s="45" t="s">
        <v>24</v>
      </c>
      <c r="L44" s="19">
        <f t="shared" si="0"/>
        <v>2601.6</v>
      </c>
      <c r="M44" s="19">
        <f t="shared" si="0"/>
        <v>2835.82</v>
      </c>
      <c r="N44" s="19">
        <f t="shared" si="0"/>
        <v>2921.62</v>
      </c>
      <c r="O44" s="19">
        <f t="shared" si="0"/>
        <v>3036.03</v>
      </c>
      <c r="P44" s="19">
        <f t="shared" si="0"/>
        <v>3114.63</v>
      </c>
      <c r="Q44" s="19">
        <f t="shared" si="0"/>
        <v>3173.31</v>
      </c>
      <c r="S44" s="45" t="s">
        <v>24</v>
      </c>
      <c r="T44" s="18">
        <f t="shared" si="3"/>
        <v>0.20499999999999999</v>
      </c>
      <c r="U44" s="18">
        <f t="shared" si="3"/>
        <v>0.20499999999999999</v>
      </c>
      <c r="V44" s="18">
        <f t="shared" si="3"/>
        <v>0.20499999999999999</v>
      </c>
      <c r="W44" s="18">
        <f t="shared" si="3"/>
        <v>0.20499999999999999</v>
      </c>
      <c r="X44" s="18">
        <f t="shared" si="3"/>
        <v>0.20499999999999999</v>
      </c>
      <c r="Y44" s="18">
        <f t="shared" si="3"/>
        <v>0.20499999999999999</v>
      </c>
      <c r="AA44" s="37"/>
      <c r="AB44" s="45" t="s">
        <v>24</v>
      </c>
      <c r="AC44" s="28">
        <f t="shared" si="4"/>
        <v>3455.6272320000003</v>
      </c>
      <c r="AD44" s="28">
        <f t="shared" ref="AD44:AD46" si="5">(IF(U44&lt;1, (12*D44+D44*D75)* (1+$C$22+U44)*$C$16*$C$19/12, (( 12*D44+D44*D75)* (1+$C$22)+12*U44)*$C$16*$C$19/12))</f>
        <v>3766.7346314000001</v>
      </c>
      <c r="AE44" s="28">
        <f t="shared" ref="AE44:AE46" si="6">(IF(V44&lt;1, (12*E44+E44*E75)* (1+$C$22+V44)*$C$16*$C$19/12, (( 12*E44+E44*E75)* (1+$C$22)+12*V44)*$C$16*$C$19/12))</f>
        <v>3880.7001974</v>
      </c>
      <c r="AF44" s="28">
        <f t="shared" ref="AF44:AF46" si="7">(IF(W44&lt;1, (12*F44+F44*F75)* (1+$C$22+W44)*$C$16*$C$19/12, (( 12*F44+F44*F75)* (1+$C$22)+12*W44)*$C$16*$C$19/12))</f>
        <v>4032.6675681000002</v>
      </c>
      <c r="AG44" s="28">
        <f t="shared" ref="AG44:AG46" si="8">(IF(X44&lt;1, (12*G44+G44*G75)* (1+$C$22+X44)*$C$16*$C$19/12, (( 12*G44+G44*G75)* (1+$C$22)+12*X44)*$C$16*$C$19/12))</f>
        <v>4137.0695900999999</v>
      </c>
      <c r="AH44" s="28">
        <f t="shared" ref="AH44:AH46" si="9">(IF(Y44&lt;1, (12*H44+H44*H75)* (1+$C$22+Y44)*$C$16*$C$19/12, (( 12*H44+H44*H75)* (1+$C$22)+12*Y44)*$C$16*$C$19/12))</f>
        <v>4215.0124736999996</v>
      </c>
      <c r="AI44" s="37"/>
      <c r="AJ44" s="33"/>
      <c r="AK44" s="33"/>
    </row>
    <row r="45" spans="1:37" x14ac:dyDescent="0.2">
      <c r="A45" s="10"/>
      <c r="B45" s="45">
        <v>2</v>
      </c>
      <c r="C45" s="22">
        <v>2582.16</v>
      </c>
      <c r="D45" s="15">
        <v>2784.28</v>
      </c>
      <c r="E45" s="16">
        <v>2834.67</v>
      </c>
      <c r="F45" s="15">
        <v>2906.58</v>
      </c>
      <c r="G45" s="16">
        <v>3064.63</v>
      </c>
      <c r="H45" s="15">
        <v>3229.97</v>
      </c>
      <c r="I45" s="10"/>
      <c r="K45" s="45">
        <v>2</v>
      </c>
      <c r="L45" s="19">
        <f t="shared" si="0"/>
        <v>2582.16</v>
      </c>
      <c r="M45" s="19">
        <f t="shared" si="0"/>
        <v>2784.28</v>
      </c>
      <c r="N45" s="19">
        <f t="shared" si="0"/>
        <v>2834.67</v>
      </c>
      <c r="O45" s="19">
        <f t="shared" si="0"/>
        <v>2906.58</v>
      </c>
      <c r="P45" s="19">
        <f t="shared" si="0"/>
        <v>3064.63</v>
      </c>
      <c r="Q45" s="19">
        <f t="shared" si="0"/>
        <v>3229.97</v>
      </c>
      <c r="S45" s="45">
        <v>2</v>
      </c>
      <c r="T45" s="18">
        <f t="shared" si="3"/>
        <v>0.20499999999999999</v>
      </c>
      <c r="U45" s="18">
        <f t="shared" si="3"/>
        <v>0.20499999999999999</v>
      </c>
      <c r="V45" s="18">
        <f t="shared" si="3"/>
        <v>0.20499999999999999</v>
      </c>
      <c r="W45" s="18">
        <f t="shared" si="3"/>
        <v>0.20499999999999999</v>
      </c>
      <c r="X45" s="18">
        <f t="shared" si="3"/>
        <v>0.20499999999999999</v>
      </c>
      <c r="Y45" s="18">
        <f t="shared" si="3"/>
        <v>0.20499999999999999</v>
      </c>
      <c r="AA45" s="37"/>
      <c r="AB45" s="45">
        <v>2</v>
      </c>
      <c r="AC45" s="28">
        <f t="shared" si="4"/>
        <v>3429.8056632000003</v>
      </c>
      <c r="AD45" s="28">
        <f t="shared" si="5"/>
        <v>3698.2755956000001</v>
      </c>
      <c r="AE45" s="28">
        <f t="shared" si="6"/>
        <v>3765.2071209000005</v>
      </c>
      <c r="AF45" s="28">
        <f t="shared" si="7"/>
        <v>3860.7230165999995</v>
      </c>
      <c r="AG45" s="28">
        <f t="shared" si="8"/>
        <v>4070.6560900999998</v>
      </c>
      <c r="AH45" s="28">
        <f t="shared" si="9"/>
        <v>4290.2722518999999</v>
      </c>
      <c r="AI45" s="37"/>
      <c r="AJ45" s="33"/>
      <c r="AK45" s="33"/>
    </row>
    <row r="46" spans="1:37" x14ac:dyDescent="0.2">
      <c r="A46" s="10"/>
      <c r="B46" s="46">
        <v>1</v>
      </c>
      <c r="C46" s="43"/>
      <c r="D46" s="24">
        <v>2355.52</v>
      </c>
      <c r="E46" s="25">
        <v>2388.86</v>
      </c>
      <c r="F46" s="24">
        <v>2430.5500000000002</v>
      </c>
      <c r="G46" s="25">
        <v>2469.42</v>
      </c>
      <c r="H46" s="24">
        <v>2569.4699999999998</v>
      </c>
      <c r="I46" s="10"/>
      <c r="K46" s="46">
        <v>1</v>
      </c>
      <c r="L46" s="26">
        <f t="shared" si="0"/>
        <v>0</v>
      </c>
      <c r="M46" s="26">
        <f t="shared" si="0"/>
        <v>2355.52</v>
      </c>
      <c r="N46" s="26">
        <f t="shared" si="0"/>
        <v>2388.86</v>
      </c>
      <c r="O46" s="26">
        <f t="shared" si="0"/>
        <v>2430.5500000000002</v>
      </c>
      <c r="P46" s="26">
        <f t="shared" si="0"/>
        <v>2469.42</v>
      </c>
      <c r="Q46" s="26">
        <f t="shared" si="0"/>
        <v>2569.4699999999998</v>
      </c>
      <c r="S46" s="46">
        <v>1</v>
      </c>
      <c r="T46" s="27">
        <f t="shared" si="3"/>
        <v>0</v>
      </c>
      <c r="U46" s="27">
        <f t="shared" si="3"/>
        <v>0.20499999999999999</v>
      </c>
      <c r="V46" s="27">
        <f t="shared" si="3"/>
        <v>0.20499999999999999</v>
      </c>
      <c r="W46" s="27">
        <f t="shared" si="3"/>
        <v>0.20499999999999999</v>
      </c>
      <c r="X46" s="27">
        <f t="shared" si="3"/>
        <v>0.20499999999999999</v>
      </c>
      <c r="Y46" s="27">
        <f t="shared" si="3"/>
        <v>0.20499999999999999</v>
      </c>
      <c r="AA46" s="37"/>
      <c r="AB46" s="46">
        <v>1</v>
      </c>
      <c r="AC46" s="28">
        <f t="shared" si="4"/>
        <v>0</v>
      </c>
      <c r="AD46" s="28">
        <f t="shared" si="5"/>
        <v>3128.7665503999997</v>
      </c>
      <c r="AE46" s="28">
        <f t="shared" si="6"/>
        <v>3173.0510722000004</v>
      </c>
      <c r="AF46" s="28">
        <f t="shared" si="7"/>
        <v>3228.4266485000003</v>
      </c>
      <c r="AG46" s="28">
        <f t="shared" si="8"/>
        <v>3280.0565033999997</v>
      </c>
      <c r="AH46" s="28">
        <f t="shared" si="9"/>
        <v>3412.9499169000005</v>
      </c>
      <c r="AI46" s="37"/>
      <c r="AJ46" s="33"/>
      <c r="AK46" s="33"/>
    </row>
    <row r="47" spans="1:37" x14ac:dyDescent="0.2">
      <c r="A47" s="10"/>
      <c r="B47" s="52"/>
      <c r="C47" s="50"/>
      <c r="D47" s="50"/>
      <c r="E47" s="50"/>
      <c r="F47" s="50"/>
      <c r="G47" s="50"/>
      <c r="H47" s="50"/>
      <c r="I47" s="10"/>
      <c r="K47" s="51"/>
      <c r="L47" s="20"/>
      <c r="M47" s="20"/>
      <c r="N47" s="20"/>
      <c r="O47" s="20"/>
      <c r="P47" s="20"/>
      <c r="Q47" s="20"/>
      <c r="S47" s="51"/>
      <c r="T47" s="48"/>
      <c r="U47" s="48"/>
      <c r="V47" s="48"/>
      <c r="W47" s="48"/>
      <c r="X47" s="48"/>
      <c r="Y47" s="48"/>
      <c r="AA47" s="37"/>
      <c r="AB47" s="37"/>
      <c r="AC47" s="37"/>
      <c r="AD47" s="37"/>
      <c r="AE47" s="37"/>
      <c r="AF47" s="37"/>
      <c r="AG47" s="37"/>
      <c r="AH47" s="37"/>
      <c r="AI47" s="37"/>
      <c r="AJ47" s="33"/>
      <c r="AK47" s="33"/>
    </row>
    <row r="48" spans="1:37" x14ac:dyDescent="0.2">
      <c r="A48" s="10"/>
      <c r="B48" s="72" t="s">
        <v>17</v>
      </c>
      <c r="C48" s="73"/>
      <c r="D48" s="50"/>
      <c r="E48" s="50"/>
      <c r="F48" s="50"/>
      <c r="G48" s="50"/>
      <c r="H48" s="50"/>
      <c r="I48" s="10"/>
      <c r="K48" s="51"/>
      <c r="L48" s="20"/>
      <c r="M48" s="20"/>
      <c r="N48" s="20"/>
      <c r="O48" s="20"/>
      <c r="P48" s="20"/>
      <c r="Q48" s="20"/>
      <c r="S48" s="51"/>
      <c r="T48" s="48"/>
      <c r="U48" s="48"/>
      <c r="V48" s="48"/>
      <c r="W48" s="48"/>
      <c r="X48" s="48"/>
      <c r="Y48" s="48"/>
      <c r="AA48" s="34"/>
      <c r="AB48" s="51"/>
      <c r="AC48" s="20"/>
      <c r="AD48" s="20"/>
      <c r="AE48" s="20"/>
      <c r="AF48" s="20"/>
      <c r="AG48" s="20"/>
      <c r="AH48" s="20"/>
      <c r="AI48" s="34"/>
      <c r="AJ48" s="33"/>
      <c r="AK48" s="33"/>
    </row>
    <row r="49" spans="1:37" x14ac:dyDescent="0.2">
      <c r="A49" s="10"/>
      <c r="B49" s="2" t="s">
        <v>1</v>
      </c>
      <c r="C49" s="3" t="s">
        <v>14</v>
      </c>
      <c r="D49" s="50"/>
      <c r="E49" s="50"/>
      <c r="F49" s="50"/>
      <c r="G49" s="50"/>
      <c r="H49" s="50"/>
      <c r="I49" s="10"/>
      <c r="K49" s="51"/>
      <c r="L49" s="20"/>
      <c r="M49" s="20"/>
      <c r="N49" s="20"/>
      <c r="O49" s="20"/>
      <c r="P49" s="20"/>
      <c r="Q49" s="20"/>
      <c r="S49" s="51"/>
      <c r="T49" s="48"/>
      <c r="U49" s="48"/>
      <c r="V49" s="48"/>
      <c r="W49" s="48"/>
      <c r="X49" s="48"/>
      <c r="Y49" s="48"/>
      <c r="AA49" s="34"/>
      <c r="AB49" s="51"/>
      <c r="AC49" s="20"/>
      <c r="AD49" s="20"/>
      <c r="AE49" s="20"/>
      <c r="AF49" s="20"/>
      <c r="AG49" s="20"/>
      <c r="AH49" s="20"/>
      <c r="AI49" s="34"/>
      <c r="AJ49" s="33"/>
      <c r="AK49" s="33"/>
    </row>
    <row r="50" spans="1:37" x14ac:dyDescent="0.2">
      <c r="A50" s="10"/>
      <c r="B50" s="6">
        <v>538</v>
      </c>
      <c r="C50" s="7">
        <v>0.28239999999999998</v>
      </c>
      <c r="D50" s="50"/>
      <c r="E50" s="50"/>
      <c r="F50" s="50"/>
      <c r="G50" s="50"/>
      <c r="H50" s="50"/>
      <c r="I50" s="10"/>
      <c r="K50" s="51"/>
      <c r="L50" s="20"/>
      <c r="M50" s="20"/>
      <c r="N50" s="20"/>
      <c r="O50" s="20"/>
      <c r="P50" s="20"/>
      <c r="Q50" s="20"/>
      <c r="S50" s="51"/>
      <c r="T50" s="48"/>
      <c r="U50" s="48"/>
      <c r="V50" s="48"/>
      <c r="W50" s="48"/>
      <c r="X50" s="48"/>
      <c r="Y50" s="48"/>
      <c r="AA50" s="34"/>
      <c r="AB50" s="51"/>
      <c r="AC50" s="20"/>
      <c r="AD50" s="20"/>
      <c r="AE50" s="20"/>
      <c r="AF50" s="20"/>
      <c r="AG50" s="20"/>
      <c r="AH50" s="20"/>
      <c r="AI50" s="34"/>
      <c r="AJ50" s="33"/>
      <c r="AK50" s="33"/>
    </row>
    <row r="51" spans="1:37" x14ac:dyDescent="0.2">
      <c r="A51" s="10"/>
      <c r="B51" s="6">
        <v>842.39</v>
      </c>
      <c r="C51" s="7">
        <v>0.25</v>
      </c>
      <c r="D51" s="50"/>
      <c r="E51" s="50"/>
      <c r="F51" s="50"/>
      <c r="G51" s="50"/>
      <c r="H51" s="50"/>
      <c r="I51" s="10"/>
      <c r="K51" s="51"/>
      <c r="L51" s="20"/>
      <c r="M51" s="20"/>
      <c r="N51" s="20"/>
      <c r="O51" s="20"/>
      <c r="P51" s="20"/>
      <c r="Q51" s="20"/>
      <c r="S51" s="51"/>
      <c r="T51" s="48"/>
      <c r="U51" s="48"/>
      <c r="V51" s="48"/>
      <c r="W51" s="48"/>
      <c r="X51" s="48"/>
      <c r="Y51" s="48"/>
      <c r="AA51" s="34"/>
      <c r="AB51" s="51"/>
      <c r="AC51" s="20"/>
      <c r="AD51" s="20"/>
      <c r="AE51" s="20"/>
      <c r="AF51" s="20"/>
      <c r="AG51" s="20"/>
      <c r="AH51" s="20"/>
      <c r="AI51" s="34"/>
      <c r="AJ51" s="33"/>
      <c r="AK51" s="33"/>
    </row>
    <row r="52" spans="1:37" x14ac:dyDescent="0.2">
      <c r="A52" s="10"/>
      <c r="B52" s="6">
        <v>2000</v>
      </c>
      <c r="C52" s="7">
        <v>0.21</v>
      </c>
      <c r="D52" s="50"/>
      <c r="E52" s="50"/>
      <c r="F52" s="50"/>
      <c r="G52" s="50"/>
      <c r="H52" s="50"/>
      <c r="I52" s="10"/>
      <c r="K52" s="51"/>
      <c r="L52" s="20"/>
      <c r="M52" s="20"/>
      <c r="N52" s="20"/>
      <c r="O52" s="20"/>
      <c r="P52" s="20"/>
      <c r="Q52" s="20"/>
      <c r="S52" s="51"/>
      <c r="T52" s="48"/>
      <c r="U52" s="48"/>
      <c r="V52" s="48"/>
      <c r="W52" s="48"/>
      <c r="X52" s="48"/>
      <c r="Y52" s="48"/>
      <c r="AA52" s="34"/>
      <c r="AB52" s="51"/>
      <c r="AC52" s="20"/>
      <c r="AD52" s="20"/>
      <c r="AE52" s="20"/>
      <c r="AF52" s="20"/>
      <c r="AG52" s="20"/>
      <c r="AH52" s="20"/>
      <c r="AI52" s="34"/>
      <c r="AJ52" s="33"/>
      <c r="AK52" s="33"/>
    </row>
    <row r="53" spans="1:37" x14ac:dyDescent="0.2">
      <c r="A53" s="10"/>
      <c r="B53" s="6">
        <v>5175</v>
      </c>
      <c r="C53" s="7">
        <v>0.20499999999999999</v>
      </c>
      <c r="D53" s="50"/>
      <c r="E53" s="50"/>
      <c r="F53" s="50"/>
      <c r="G53" s="50"/>
      <c r="H53" s="50"/>
      <c r="I53" s="10"/>
      <c r="K53" s="51"/>
      <c r="L53" s="20"/>
      <c r="M53" s="20"/>
      <c r="N53" s="20"/>
      <c r="O53" s="20"/>
      <c r="P53" s="20"/>
      <c r="Q53" s="20"/>
      <c r="S53" s="51"/>
      <c r="T53" s="48"/>
      <c r="U53" s="48"/>
      <c r="V53" s="48"/>
      <c r="W53" s="48"/>
      <c r="X53" s="48"/>
      <c r="Y53" s="48"/>
      <c r="AA53" s="34"/>
      <c r="AB53" s="51"/>
      <c r="AC53" s="20"/>
      <c r="AD53" s="20"/>
      <c r="AE53" s="20"/>
      <c r="AF53" s="20"/>
      <c r="AG53" s="20"/>
      <c r="AH53" s="20"/>
      <c r="AI53" s="34"/>
      <c r="AJ53" s="33"/>
      <c r="AK53" s="33"/>
    </row>
    <row r="54" spans="1:37" x14ac:dyDescent="0.2">
      <c r="A54" s="10"/>
      <c r="B54" s="6">
        <v>7450</v>
      </c>
      <c r="C54" s="7">
        <v>0.17699999999999999</v>
      </c>
      <c r="D54" s="50"/>
      <c r="E54" s="50"/>
      <c r="F54" s="50"/>
      <c r="G54" s="50"/>
      <c r="H54" s="50"/>
      <c r="I54" s="10"/>
      <c r="K54" s="51"/>
      <c r="L54" s="20"/>
      <c r="M54" s="20"/>
      <c r="N54" s="20"/>
      <c r="O54" s="20"/>
      <c r="P54" s="20"/>
      <c r="Q54" s="20"/>
      <c r="S54" s="51"/>
      <c r="T54" s="48"/>
      <c r="U54" s="48"/>
      <c r="V54" s="48"/>
      <c r="W54" s="48"/>
      <c r="X54" s="48"/>
      <c r="Y54" s="48"/>
      <c r="AA54" s="34"/>
      <c r="AB54" s="51"/>
      <c r="AC54" s="20"/>
      <c r="AD54" s="20"/>
      <c r="AE54" s="20"/>
      <c r="AF54" s="20"/>
      <c r="AG54" s="20"/>
      <c r="AH54" s="20"/>
      <c r="AI54" s="34"/>
      <c r="AJ54" s="33"/>
      <c r="AK54" s="33"/>
    </row>
    <row r="55" spans="1:37" x14ac:dyDescent="0.2">
      <c r="A55" s="10"/>
      <c r="B55" s="8" t="s">
        <v>2</v>
      </c>
      <c r="C55" s="9">
        <v>1315.06</v>
      </c>
      <c r="D55" s="50"/>
      <c r="E55" s="50"/>
      <c r="F55" s="50"/>
      <c r="G55" s="50"/>
      <c r="H55" s="50"/>
      <c r="I55" s="10"/>
      <c r="K55" s="51"/>
      <c r="L55" s="20"/>
      <c r="M55" s="20"/>
      <c r="N55" s="20"/>
      <c r="O55" s="20"/>
      <c r="P55" s="20"/>
      <c r="Q55" s="20"/>
      <c r="S55" s="51"/>
      <c r="T55" s="48"/>
      <c r="U55" s="48"/>
      <c r="V55" s="48"/>
      <c r="W55" s="48"/>
      <c r="X55" s="48"/>
      <c r="Y55" s="48"/>
      <c r="AA55" s="34"/>
      <c r="AB55" s="51"/>
      <c r="AC55" s="20"/>
      <c r="AD55" s="20"/>
      <c r="AE55" s="20"/>
      <c r="AF55" s="20"/>
      <c r="AG55" s="20"/>
      <c r="AH55" s="20"/>
      <c r="AI55" s="34"/>
      <c r="AJ55" s="33"/>
      <c r="AK55" s="33"/>
    </row>
    <row r="56" spans="1:37" x14ac:dyDescent="0.2">
      <c r="A56" s="10"/>
      <c r="B56" s="10"/>
      <c r="C56" s="10"/>
      <c r="D56" s="10"/>
      <c r="E56" s="10"/>
      <c r="F56" s="10"/>
      <c r="G56" s="10"/>
      <c r="H56" s="10"/>
      <c r="I56" s="10"/>
      <c r="AA56" s="34"/>
      <c r="AB56" s="34"/>
      <c r="AC56" s="34"/>
      <c r="AD56" s="34"/>
      <c r="AE56" s="34"/>
      <c r="AF56" s="34"/>
      <c r="AG56" s="34"/>
      <c r="AH56" s="34"/>
      <c r="AI56" s="34"/>
      <c r="AJ56" s="33"/>
      <c r="AK56" s="33"/>
    </row>
    <row r="57" spans="1:37" x14ac:dyDescent="0.2">
      <c r="A57" s="10"/>
      <c r="B57" s="72" t="s">
        <v>15</v>
      </c>
      <c r="C57" s="74"/>
      <c r="D57" s="74"/>
      <c r="E57" s="74"/>
      <c r="F57" s="74"/>
      <c r="G57" s="74"/>
      <c r="H57" s="73"/>
      <c r="I57" s="10"/>
      <c r="K57" s="49"/>
      <c r="L57" s="49"/>
      <c r="M57" s="49"/>
      <c r="N57" s="49"/>
      <c r="O57" s="49"/>
      <c r="P57" s="49"/>
      <c r="Q57" s="49"/>
      <c r="R57" s="49"/>
      <c r="S57" s="49"/>
      <c r="T57" s="49"/>
      <c r="U57" s="49"/>
      <c r="V57" s="49"/>
      <c r="W57" s="49"/>
      <c r="X57" s="49"/>
      <c r="Y57" s="49"/>
      <c r="AA57" s="34"/>
      <c r="AB57" s="34"/>
      <c r="AC57" s="34"/>
      <c r="AD57" s="34"/>
      <c r="AE57" s="34"/>
      <c r="AF57" s="34"/>
      <c r="AG57" s="34"/>
      <c r="AH57" s="34"/>
      <c r="AI57" s="34"/>
      <c r="AJ57" s="33"/>
      <c r="AK57" s="33"/>
    </row>
    <row r="58" spans="1:37" x14ac:dyDescent="0.2">
      <c r="A58" s="10"/>
      <c r="B58" s="11" t="s">
        <v>3</v>
      </c>
      <c r="C58" s="12" t="s">
        <v>4</v>
      </c>
      <c r="D58" s="13" t="s">
        <v>5</v>
      </c>
      <c r="E58" s="12" t="s">
        <v>6</v>
      </c>
      <c r="F58" s="13" t="s">
        <v>7</v>
      </c>
      <c r="G58" s="13" t="s">
        <v>8</v>
      </c>
      <c r="H58" s="14" t="s">
        <v>9</v>
      </c>
      <c r="I58" s="10"/>
      <c r="K58" s="49"/>
      <c r="L58" s="49"/>
      <c r="M58" s="49"/>
      <c r="N58" s="49"/>
      <c r="O58" s="49"/>
      <c r="P58" s="49"/>
      <c r="Q58" s="49"/>
      <c r="R58" s="49"/>
      <c r="S58" s="49"/>
      <c r="T58" s="49"/>
      <c r="U58" s="49"/>
      <c r="V58" s="49"/>
      <c r="W58" s="49"/>
      <c r="X58" s="49"/>
      <c r="Y58" s="49"/>
      <c r="AA58" s="34"/>
      <c r="AB58" s="34"/>
      <c r="AC58" s="34"/>
      <c r="AD58" s="34"/>
      <c r="AE58" s="34"/>
      <c r="AF58" s="34"/>
      <c r="AG58" s="34"/>
      <c r="AH58" s="34"/>
      <c r="AI58" s="34"/>
    </row>
    <row r="59" spans="1:37" x14ac:dyDescent="0.2">
      <c r="A59" s="10"/>
      <c r="B59" s="44" t="s">
        <v>22</v>
      </c>
      <c r="C59" s="30">
        <v>0.6</v>
      </c>
      <c r="D59" s="30">
        <v>0.6</v>
      </c>
      <c r="E59" s="30">
        <v>0.6</v>
      </c>
      <c r="F59" s="30">
        <v>0.6</v>
      </c>
      <c r="G59" s="30">
        <v>0.6</v>
      </c>
      <c r="H59" s="30"/>
      <c r="I59" s="10"/>
      <c r="K59" s="49"/>
      <c r="L59" s="49"/>
      <c r="M59" s="49"/>
      <c r="N59" s="49"/>
      <c r="O59" s="49"/>
      <c r="P59" s="49"/>
      <c r="Q59" s="49"/>
      <c r="R59" s="49"/>
      <c r="S59" s="49"/>
      <c r="T59" s="49"/>
      <c r="U59" s="49"/>
      <c r="V59" s="49"/>
      <c r="W59" s="49"/>
      <c r="X59" s="49"/>
      <c r="Y59" s="49"/>
      <c r="AA59" s="34"/>
      <c r="AB59" s="34"/>
      <c r="AC59" s="34"/>
      <c r="AD59" s="34"/>
      <c r="AE59" s="34"/>
      <c r="AF59" s="34"/>
      <c r="AG59" s="34"/>
      <c r="AH59" s="34"/>
      <c r="AI59" s="34"/>
    </row>
    <row r="60" spans="1:37" x14ac:dyDescent="0.2">
      <c r="A60" s="10"/>
      <c r="B60" s="45">
        <v>15</v>
      </c>
      <c r="C60" s="30">
        <v>0.6</v>
      </c>
      <c r="D60" s="30">
        <v>0.6</v>
      </c>
      <c r="E60" s="30">
        <v>0.6</v>
      </c>
      <c r="F60" s="30">
        <v>0.6</v>
      </c>
      <c r="G60" s="30">
        <v>0.6</v>
      </c>
      <c r="H60" s="30">
        <v>0.6</v>
      </c>
      <c r="I60" s="10"/>
      <c r="K60" s="49"/>
      <c r="L60" s="49"/>
      <c r="M60" s="49"/>
      <c r="N60" s="49"/>
      <c r="O60" s="49"/>
      <c r="P60" s="49"/>
      <c r="Q60" s="49"/>
      <c r="R60" s="49"/>
      <c r="S60" s="49"/>
      <c r="T60" s="49"/>
      <c r="U60" s="49"/>
      <c r="V60" s="49"/>
      <c r="W60" s="49"/>
      <c r="X60" s="49"/>
      <c r="Y60" s="49"/>
      <c r="AA60" s="34"/>
      <c r="AB60" s="34"/>
      <c r="AC60" s="34"/>
      <c r="AD60" s="34"/>
      <c r="AE60" s="34"/>
      <c r="AF60" s="34"/>
      <c r="AG60" s="34"/>
      <c r="AH60" s="34"/>
      <c r="AI60" s="34"/>
    </row>
    <row r="61" spans="1:37" x14ac:dyDescent="0.2">
      <c r="A61" s="10"/>
      <c r="B61" s="45">
        <v>14</v>
      </c>
      <c r="C61" s="30">
        <v>0.6</v>
      </c>
      <c r="D61" s="30">
        <v>0.6</v>
      </c>
      <c r="E61" s="30">
        <v>0.6</v>
      </c>
      <c r="F61" s="30">
        <v>0.6</v>
      </c>
      <c r="G61" s="30">
        <v>0.6</v>
      </c>
      <c r="H61" s="30">
        <v>0.6</v>
      </c>
      <c r="I61" s="10"/>
      <c r="K61" s="49"/>
      <c r="L61" s="49"/>
      <c r="M61" s="49"/>
      <c r="N61" s="49"/>
      <c r="O61" s="49"/>
      <c r="P61" s="49"/>
      <c r="Q61" s="49"/>
      <c r="R61" s="49"/>
      <c r="S61" s="49"/>
      <c r="T61" s="49"/>
      <c r="U61" s="49"/>
      <c r="V61" s="49"/>
      <c r="W61" s="49"/>
      <c r="X61" s="49"/>
      <c r="Y61" s="49"/>
      <c r="AA61" s="34"/>
      <c r="AB61" s="34"/>
      <c r="AC61" s="34"/>
      <c r="AD61" s="34"/>
      <c r="AE61" s="34"/>
      <c r="AF61" s="34"/>
      <c r="AG61" s="34"/>
      <c r="AH61" s="34"/>
      <c r="AI61" s="34"/>
    </row>
    <row r="62" spans="1:37" x14ac:dyDescent="0.2">
      <c r="A62" s="10"/>
      <c r="B62" s="45">
        <v>13</v>
      </c>
      <c r="C62" s="30">
        <v>0.6</v>
      </c>
      <c r="D62" s="30">
        <v>0.6</v>
      </c>
      <c r="E62" s="30">
        <v>0.6</v>
      </c>
      <c r="F62" s="30">
        <v>0.6</v>
      </c>
      <c r="G62" s="30">
        <v>0.6</v>
      </c>
      <c r="H62" s="30">
        <v>0.6</v>
      </c>
      <c r="I62" s="10"/>
      <c r="K62" s="49"/>
      <c r="L62" s="49"/>
      <c r="M62" s="49"/>
      <c r="N62" s="49"/>
      <c r="O62" s="49"/>
      <c r="P62" s="49"/>
      <c r="Q62" s="49"/>
      <c r="R62" s="49"/>
      <c r="S62" s="49"/>
      <c r="T62" s="49"/>
      <c r="U62" s="49"/>
      <c r="V62" s="49"/>
      <c r="W62" s="49"/>
      <c r="X62" s="49"/>
      <c r="Y62" s="49"/>
      <c r="AA62" s="34"/>
      <c r="AB62" s="34"/>
      <c r="AC62" s="34"/>
      <c r="AD62" s="34"/>
      <c r="AE62" s="34"/>
      <c r="AF62" s="34"/>
      <c r="AG62" s="34"/>
      <c r="AH62" s="34"/>
      <c r="AI62" s="34"/>
    </row>
    <row r="63" spans="1:37" x14ac:dyDescent="0.2">
      <c r="A63" s="10"/>
      <c r="B63" s="47">
        <v>12</v>
      </c>
      <c r="C63" s="29">
        <v>0.8</v>
      </c>
      <c r="D63" s="29">
        <v>0.8</v>
      </c>
      <c r="E63" s="29">
        <v>0.8</v>
      </c>
      <c r="F63" s="29">
        <v>0.8</v>
      </c>
      <c r="G63" s="29">
        <v>0.8</v>
      </c>
      <c r="H63" s="29">
        <v>0.8</v>
      </c>
      <c r="I63" s="10"/>
      <c r="K63" s="49"/>
      <c r="L63" s="49"/>
      <c r="M63" s="49"/>
      <c r="N63" s="49"/>
      <c r="O63" s="49"/>
      <c r="P63" s="49"/>
      <c r="Q63" s="49"/>
      <c r="R63" s="49"/>
      <c r="S63" s="49"/>
      <c r="T63" s="49"/>
      <c r="U63" s="49"/>
      <c r="V63" s="49"/>
      <c r="W63" s="49"/>
      <c r="X63" s="49"/>
      <c r="Y63" s="49"/>
      <c r="AA63" s="34"/>
      <c r="AB63" s="34"/>
      <c r="AC63" s="34"/>
      <c r="AD63" s="34"/>
      <c r="AE63" s="34"/>
      <c r="AF63" s="34"/>
      <c r="AG63" s="34"/>
      <c r="AH63" s="34"/>
      <c r="AI63" s="34"/>
    </row>
    <row r="64" spans="1:37" x14ac:dyDescent="0.2">
      <c r="A64" s="10"/>
      <c r="B64" s="47">
        <v>11</v>
      </c>
      <c r="C64" s="29">
        <v>0.8</v>
      </c>
      <c r="D64" s="29">
        <v>0.8</v>
      </c>
      <c r="E64" s="29">
        <v>0.8</v>
      </c>
      <c r="F64" s="29">
        <v>0.8</v>
      </c>
      <c r="G64" s="29">
        <v>0.8</v>
      </c>
      <c r="H64" s="29">
        <v>0.8</v>
      </c>
      <c r="I64" s="10"/>
      <c r="K64" s="49"/>
      <c r="L64" s="49"/>
      <c r="M64" s="49"/>
      <c r="N64" s="49"/>
      <c r="O64" s="49"/>
      <c r="P64" s="49"/>
      <c r="Q64" s="49"/>
      <c r="R64" s="49"/>
      <c r="S64" s="49"/>
      <c r="T64" s="49"/>
      <c r="U64" s="49"/>
      <c r="V64" s="49"/>
      <c r="W64" s="49"/>
      <c r="X64" s="49"/>
      <c r="Y64" s="49"/>
      <c r="AA64" s="34"/>
      <c r="AB64" s="34"/>
      <c r="AC64" s="34"/>
      <c r="AD64" s="34"/>
      <c r="AE64" s="34"/>
      <c r="AF64" s="34"/>
      <c r="AG64" s="34"/>
      <c r="AH64" s="34"/>
      <c r="AI64" s="34"/>
    </row>
    <row r="65" spans="1:35" x14ac:dyDescent="0.2">
      <c r="A65" s="10"/>
      <c r="B65" s="47">
        <v>10</v>
      </c>
      <c r="C65" s="29">
        <v>0.8</v>
      </c>
      <c r="D65" s="29">
        <v>0.8</v>
      </c>
      <c r="E65" s="29">
        <v>0.8</v>
      </c>
      <c r="F65" s="29">
        <v>0.8</v>
      </c>
      <c r="G65" s="29">
        <v>0.8</v>
      </c>
      <c r="H65" s="29">
        <v>0.8</v>
      </c>
      <c r="I65" s="10"/>
      <c r="K65" s="49"/>
      <c r="L65" s="49"/>
      <c r="M65" s="49"/>
      <c r="N65" s="49"/>
      <c r="O65" s="49"/>
      <c r="P65" s="49"/>
      <c r="Q65" s="49"/>
      <c r="R65" s="49"/>
      <c r="S65" s="49"/>
      <c r="T65" s="49"/>
      <c r="U65" s="49"/>
      <c r="V65" s="49"/>
      <c r="W65" s="49"/>
      <c r="X65" s="49"/>
      <c r="Y65" s="49"/>
      <c r="AA65" s="34"/>
      <c r="AB65" s="34"/>
      <c r="AC65" s="34"/>
      <c r="AD65" s="34"/>
      <c r="AE65" s="34"/>
      <c r="AF65" s="34"/>
      <c r="AG65" s="34"/>
      <c r="AH65" s="34"/>
      <c r="AI65" s="34"/>
    </row>
    <row r="66" spans="1:35" x14ac:dyDescent="0.2">
      <c r="A66" s="10"/>
      <c r="B66" s="47" t="s">
        <v>23</v>
      </c>
      <c r="C66" s="29">
        <v>0.8</v>
      </c>
      <c r="D66" s="29">
        <v>0.8</v>
      </c>
      <c r="E66" s="29">
        <v>0.8</v>
      </c>
      <c r="F66" s="29">
        <v>0.8</v>
      </c>
      <c r="G66" s="29">
        <v>0.8</v>
      </c>
      <c r="H66" s="29">
        <v>0.8</v>
      </c>
      <c r="I66" s="10"/>
      <c r="K66" s="49"/>
      <c r="L66" s="49"/>
      <c r="M66" s="49"/>
      <c r="N66" s="49"/>
      <c r="O66" s="49"/>
      <c r="P66" s="49"/>
      <c r="Q66" s="49"/>
      <c r="R66" s="49"/>
      <c r="S66" s="49"/>
      <c r="T66" s="49"/>
      <c r="U66" s="49"/>
      <c r="V66" s="49"/>
      <c r="W66" s="49"/>
      <c r="X66" s="49"/>
      <c r="Y66" s="49"/>
      <c r="AA66" s="34"/>
      <c r="AB66" s="34"/>
      <c r="AC66" s="34"/>
      <c r="AD66" s="34"/>
      <c r="AE66" s="34"/>
      <c r="AF66" s="34"/>
      <c r="AG66" s="34"/>
      <c r="AH66" s="34"/>
      <c r="AI66" s="34"/>
    </row>
    <row r="67" spans="1:35" x14ac:dyDescent="0.2">
      <c r="A67" s="10"/>
      <c r="B67" s="47" t="s">
        <v>12</v>
      </c>
      <c r="C67" s="29">
        <v>0.8</v>
      </c>
      <c r="D67" s="29">
        <v>0.8</v>
      </c>
      <c r="E67" s="29">
        <v>0.8</v>
      </c>
      <c r="F67" s="29">
        <v>0.8</v>
      </c>
      <c r="G67" s="29">
        <v>0.8</v>
      </c>
      <c r="H67" s="29">
        <v>0.8</v>
      </c>
      <c r="I67" s="10"/>
      <c r="K67" s="49"/>
      <c r="L67" s="49"/>
      <c r="M67" s="49"/>
      <c r="N67" s="49"/>
      <c r="O67" s="49"/>
      <c r="P67" s="49"/>
      <c r="Q67" s="49"/>
      <c r="R67" s="49"/>
      <c r="S67" s="49"/>
      <c r="T67" s="49"/>
      <c r="U67" s="49"/>
      <c r="V67" s="49"/>
      <c r="W67" s="49"/>
      <c r="X67" s="49"/>
      <c r="Y67" s="49"/>
      <c r="AA67" s="34"/>
      <c r="AB67" s="34"/>
      <c r="AC67" s="34"/>
      <c r="AD67" s="34"/>
      <c r="AE67" s="34"/>
      <c r="AF67" s="34"/>
      <c r="AG67" s="34"/>
      <c r="AH67" s="34"/>
      <c r="AI67" s="34"/>
    </row>
    <row r="68" spans="1:35" x14ac:dyDescent="0.2">
      <c r="A68" s="10"/>
      <c r="B68" s="47" t="s">
        <v>13</v>
      </c>
      <c r="C68" s="29">
        <v>0.8</v>
      </c>
      <c r="D68" s="29">
        <v>0.8</v>
      </c>
      <c r="E68" s="29">
        <v>0.8</v>
      </c>
      <c r="F68" s="29">
        <v>0.8</v>
      </c>
      <c r="G68" s="29">
        <v>0.8</v>
      </c>
      <c r="H68" s="29">
        <v>0.8</v>
      </c>
      <c r="I68" s="10"/>
      <c r="K68" s="49"/>
      <c r="L68" s="49"/>
      <c r="M68" s="49"/>
      <c r="N68" s="49"/>
      <c r="O68" s="49"/>
      <c r="P68" s="49"/>
      <c r="Q68" s="49"/>
      <c r="R68" s="49"/>
      <c r="S68" s="49"/>
      <c r="T68" s="49"/>
      <c r="U68" s="49"/>
      <c r="V68" s="49"/>
      <c r="W68" s="49"/>
      <c r="X68" s="49"/>
      <c r="Y68" s="49"/>
      <c r="AA68" s="34"/>
      <c r="AB68" s="34"/>
      <c r="AC68" s="34"/>
      <c r="AD68" s="34"/>
      <c r="AE68" s="34"/>
      <c r="AF68" s="34"/>
      <c r="AG68" s="34"/>
      <c r="AH68" s="34"/>
      <c r="AI68" s="34"/>
    </row>
    <row r="69" spans="1:35" x14ac:dyDescent="0.2">
      <c r="A69" s="10"/>
      <c r="B69" s="45">
        <v>8</v>
      </c>
      <c r="C69" s="30">
        <v>0.9</v>
      </c>
      <c r="D69" s="30">
        <v>0.9</v>
      </c>
      <c r="E69" s="30">
        <v>0.9</v>
      </c>
      <c r="F69" s="30">
        <v>0.9</v>
      </c>
      <c r="G69" s="30">
        <v>0.9</v>
      </c>
      <c r="H69" s="30">
        <v>0.9</v>
      </c>
      <c r="I69" s="10"/>
      <c r="K69" s="49"/>
      <c r="L69" s="49"/>
      <c r="M69" s="49"/>
      <c r="N69" s="49"/>
      <c r="O69" s="49"/>
      <c r="P69" s="49"/>
      <c r="Q69" s="49"/>
      <c r="R69" s="49"/>
      <c r="S69" s="49"/>
      <c r="T69" s="49"/>
      <c r="U69" s="49"/>
      <c r="V69" s="49"/>
      <c r="W69" s="49"/>
      <c r="X69" s="49"/>
      <c r="Y69" s="49"/>
      <c r="AA69" s="34"/>
      <c r="AB69" s="34"/>
      <c r="AC69" s="34"/>
      <c r="AD69" s="34"/>
      <c r="AE69" s="34"/>
      <c r="AF69" s="34"/>
      <c r="AG69" s="34"/>
      <c r="AH69" s="34"/>
      <c r="AI69" s="34"/>
    </row>
    <row r="70" spans="1:35" x14ac:dyDescent="0.2">
      <c r="A70" s="10"/>
      <c r="B70" s="45">
        <v>7</v>
      </c>
      <c r="C70" s="30">
        <v>0.9</v>
      </c>
      <c r="D70" s="30">
        <v>0.9</v>
      </c>
      <c r="E70" s="30">
        <v>0.9</v>
      </c>
      <c r="F70" s="30">
        <v>0.9</v>
      </c>
      <c r="G70" s="30">
        <v>0.9</v>
      </c>
      <c r="H70" s="30">
        <v>0.9</v>
      </c>
      <c r="I70" s="10"/>
      <c r="K70" s="49"/>
      <c r="L70" s="49"/>
      <c r="M70" s="49"/>
      <c r="N70" s="49"/>
      <c r="O70" s="49"/>
      <c r="P70" s="49"/>
      <c r="Q70" s="49"/>
      <c r="R70" s="49"/>
      <c r="S70" s="49"/>
      <c r="T70" s="49"/>
      <c r="U70" s="49"/>
      <c r="V70" s="49"/>
      <c r="W70" s="49"/>
      <c r="X70" s="49"/>
      <c r="Y70" s="49"/>
      <c r="AA70" s="34"/>
      <c r="AB70" s="34"/>
      <c r="AC70" s="34"/>
      <c r="AD70" s="34"/>
      <c r="AE70" s="34"/>
      <c r="AF70" s="34"/>
      <c r="AG70" s="34"/>
      <c r="AH70" s="34"/>
      <c r="AI70" s="34"/>
    </row>
    <row r="71" spans="1:35" x14ac:dyDescent="0.2">
      <c r="A71" s="10"/>
      <c r="B71" s="45">
        <v>6</v>
      </c>
      <c r="C71" s="30">
        <v>0.9</v>
      </c>
      <c r="D71" s="30">
        <v>0.9</v>
      </c>
      <c r="E71" s="30">
        <v>0.9</v>
      </c>
      <c r="F71" s="30">
        <v>0.9</v>
      </c>
      <c r="G71" s="30">
        <v>0.9</v>
      </c>
      <c r="H71" s="30">
        <v>0.9</v>
      </c>
      <c r="I71" s="10"/>
      <c r="K71" s="49"/>
      <c r="L71" s="49"/>
      <c r="M71" s="49"/>
      <c r="N71" s="49"/>
      <c r="O71" s="49"/>
      <c r="P71" s="49"/>
      <c r="Q71" s="49"/>
      <c r="R71" s="49"/>
      <c r="S71" s="49"/>
      <c r="T71" s="49"/>
      <c r="U71" s="49"/>
      <c r="V71" s="49"/>
      <c r="W71" s="49"/>
      <c r="X71" s="49"/>
      <c r="Y71" s="49"/>
      <c r="AA71" s="34"/>
      <c r="AB71" s="34"/>
      <c r="AC71" s="34"/>
      <c r="AD71" s="34"/>
      <c r="AE71" s="34"/>
      <c r="AF71" s="34"/>
      <c r="AG71" s="34"/>
      <c r="AH71" s="34"/>
      <c r="AI71" s="34"/>
    </row>
    <row r="72" spans="1:35" x14ac:dyDescent="0.2">
      <c r="A72" s="10"/>
      <c r="B72" s="45">
        <v>5</v>
      </c>
      <c r="C72" s="30">
        <v>0.9</v>
      </c>
      <c r="D72" s="30">
        <v>0.9</v>
      </c>
      <c r="E72" s="30">
        <v>0.9</v>
      </c>
      <c r="F72" s="30">
        <v>0.9</v>
      </c>
      <c r="G72" s="30">
        <v>0.9</v>
      </c>
      <c r="H72" s="30">
        <v>0.9</v>
      </c>
      <c r="I72" s="10"/>
      <c r="K72" s="49"/>
      <c r="L72" s="49"/>
      <c r="M72" s="49"/>
      <c r="N72" s="49"/>
      <c r="O72" s="49"/>
      <c r="P72" s="49"/>
      <c r="Q72" s="49"/>
      <c r="R72" s="49"/>
      <c r="S72" s="49"/>
      <c r="T72" s="49"/>
      <c r="U72" s="49"/>
      <c r="V72" s="49"/>
      <c r="W72" s="49"/>
      <c r="X72" s="49"/>
      <c r="Y72" s="49"/>
      <c r="AA72" s="34"/>
      <c r="AB72" s="34"/>
      <c r="AC72" s="34"/>
      <c r="AD72" s="34"/>
      <c r="AE72" s="34"/>
      <c r="AF72" s="34"/>
      <c r="AG72" s="34"/>
      <c r="AH72" s="34"/>
      <c r="AI72" s="34"/>
    </row>
    <row r="73" spans="1:35" x14ac:dyDescent="0.2">
      <c r="A73" s="10"/>
      <c r="B73" s="45">
        <v>4</v>
      </c>
      <c r="C73" s="30">
        <v>0.9</v>
      </c>
      <c r="D73" s="30">
        <v>0.9</v>
      </c>
      <c r="E73" s="30">
        <v>0.9</v>
      </c>
      <c r="F73" s="30">
        <v>0.9</v>
      </c>
      <c r="G73" s="30">
        <v>0.9</v>
      </c>
      <c r="H73" s="30">
        <v>0.9</v>
      </c>
      <c r="I73" s="10"/>
      <c r="K73" s="49"/>
      <c r="L73" s="49"/>
      <c r="M73" s="49"/>
      <c r="N73" s="49"/>
      <c r="O73" s="49"/>
      <c r="P73" s="49"/>
      <c r="Q73" s="49"/>
      <c r="R73" s="49"/>
      <c r="S73" s="49"/>
      <c r="T73" s="49"/>
      <c r="U73" s="49"/>
      <c r="V73" s="49"/>
      <c r="W73" s="49"/>
      <c r="X73" s="49"/>
      <c r="Y73" s="49"/>
      <c r="AA73" s="34"/>
      <c r="AB73" s="34"/>
      <c r="AC73" s="34"/>
      <c r="AD73" s="34"/>
      <c r="AE73" s="34"/>
      <c r="AF73" s="34"/>
      <c r="AG73" s="34"/>
      <c r="AH73" s="34"/>
      <c r="AI73" s="34"/>
    </row>
    <row r="74" spans="1:35" x14ac:dyDescent="0.2">
      <c r="A74" s="10"/>
      <c r="B74" s="45">
        <v>3</v>
      </c>
      <c r="C74" s="30">
        <v>0.9</v>
      </c>
      <c r="D74" s="30">
        <v>0.9</v>
      </c>
      <c r="E74" s="30">
        <v>0.9</v>
      </c>
      <c r="F74" s="30">
        <v>0.9</v>
      </c>
      <c r="G74" s="30">
        <v>0.9</v>
      </c>
      <c r="H74" s="30">
        <v>0.9</v>
      </c>
      <c r="I74" s="10"/>
      <c r="K74" s="49"/>
      <c r="L74" s="49"/>
      <c r="M74" s="49"/>
      <c r="N74" s="49"/>
      <c r="O74" s="49"/>
      <c r="P74" s="49"/>
      <c r="Q74" s="49"/>
      <c r="R74" s="49"/>
      <c r="S74" s="49"/>
      <c r="T74" s="49"/>
      <c r="U74" s="49"/>
      <c r="V74" s="49"/>
      <c r="W74" s="49"/>
      <c r="X74" s="49"/>
      <c r="Y74" s="49"/>
      <c r="AA74" s="34"/>
      <c r="AB74" s="34"/>
      <c r="AC74" s="34"/>
      <c r="AD74" s="34"/>
      <c r="AE74" s="34"/>
      <c r="AF74" s="34"/>
      <c r="AG74" s="34"/>
      <c r="AH74" s="34"/>
      <c r="AI74" s="34"/>
    </row>
    <row r="75" spans="1:35" x14ac:dyDescent="0.2">
      <c r="A75" s="10"/>
      <c r="B75" s="45" t="s">
        <v>24</v>
      </c>
      <c r="C75" s="30">
        <v>0.9</v>
      </c>
      <c r="D75" s="30">
        <v>0.9</v>
      </c>
      <c r="E75" s="30">
        <v>0.9</v>
      </c>
      <c r="F75" s="30">
        <v>0.9</v>
      </c>
      <c r="G75" s="30">
        <v>0.9</v>
      </c>
      <c r="H75" s="30">
        <v>0.9</v>
      </c>
      <c r="I75" s="10"/>
      <c r="K75" s="49"/>
      <c r="L75" s="49"/>
      <c r="M75" s="49"/>
      <c r="N75" s="49"/>
      <c r="O75" s="49"/>
      <c r="P75" s="49"/>
      <c r="Q75" s="49"/>
      <c r="R75" s="49"/>
      <c r="S75" s="49"/>
      <c r="T75" s="49"/>
      <c r="U75" s="49"/>
      <c r="V75" s="49"/>
      <c r="W75" s="49"/>
      <c r="X75" s="49"/>
      <c r="Y75" s="49"/>
      <c r="AA75" s="34"/>
      <c r="AB75" s="34"/>
      <c r="AC75" s="34"/>
      <c r="AD75" s="34"/>
      <c r="AE75" s="34"/>
      <c r="AF75" s="34"/>
      <c r="AG75" s="34"/>
      <c r="AH75" s="34"/>
      <c r="AI75" s="34"/>
    </row>
    <row r="76" spans="1:35" x14ac:dyDescent="0.2">
      <c r="A76" s="10"/>
      <c r="B76" s="45">
        <v>2</v>
      </c>
      <c r="C76" s="30">
        <v>0.9</v>
      </c>
      <c r="D76" s="30">
        <v>0.9</v>
      </c>
      <c r="E76" s="30">
        <v>0.9</v>
      </c>
      <c r="F76" s="30">
        <v>0.9</v>
      </c>
      <c r="G76" s="30">
        <v>0.9</v>
      </c>
      <c r="H76" s="30">
        <v>0.9</v>
      </c>
      <c r="I76" s="10"/>
      <c r="K76" s="49"/>
      <c r="L76" s="49"/>
      <c r="M76" s="49"/>
      <c r="N76" s="49"/>
      <c r="O76" s="49"/>
      <c r="P76" s="49"/>
      <c r="Q76" s="49"/>
      <c r="R76" s="49"/>
      <c r="S76" s="49"/>
      <c r="T76" s="49"/>
      <c r="U76" s="49"/>
      <c r="V76" s="49"/>
      <c r="W76" s="49"/>
      <c r="X76" s="49"/>
      <c r="Y76" s="49"/>
      <c r="AA76" s="34"/>
      <c r="AB76" s="34"/>
      <c r="AC76" s="34"/>
      <c r="AD76" s="34"/>
      <c r="AE76" s="34"/>
      <c r="AF76" s="34"/>
      <c r="AG76" s="34"/>
      <c r="AH76" s="34"/>
      <c r="AI76" s="34"/>
    </row>
    <row r="77" spans="1:35" x14ac:dyDescent="0.2">
      <c r="A77" s="10"/>
      <c r="B77" s="46">
        <v>1</v>
      </c>
      <c r="C77" s="30"/>
      <c r="D77" s="30">
        <v>0.9</v>
      </c>
      <c r="E77" s="30">
        <v>0.9</v>
      </c>
      <c r="F77" s="30">
        <v>0.9</v>
      </c>
      <c r="G77" s="30">
        <v>0.9</v>
      </c>
      <c r="H77" s="30">
        <v>0.9</v>
      </c>
      <c r="I77" s="10"/>
      <c r="K77" s="49"/>
      <c r="L77" s="49"/>
      <c r="M77" s="49"/>
      <c r="N77" s="49"/>
      <c r="O77" s="49"/>
      <c r="P77" s="49"/>
      <c r="Q77" s="49"/>
      <c r="R77" s="49"/>
      <c r="S77" s="49"/>
      <c r="T77" s="49"/>
      <c r="U77" s="49"/>
      <c r="V77" s="49"/>
      <c r="W77" s="49"/>
      <c r="X77" s="49"/>
      <c r="Y77" s="49"/>
      <c r="AA77" s="34"/>
      <c r="AB77" s="34"/>
      <c r="AC77" s="34"/>
      <c r="AD77" s="34"/>
      <c r="AE77" s="34"/>
      <c r="AF77" s="34"/>
      <c r="AG77" s="34"/>
      <c r="AH77" s="34"/>
      <c r="AI77" s="34"/>
    </row>
    <row r="78" spans="1:35" x14ac:dyDescent="0.2">
      <c r="A78" s="10"/>
      <c r="B78" s="10"/>
      <c r="C78" s="10"/>
      <c r="D78" s="10"/>
      <c r="E78" s="10"/>
      <c r="F78" s="10"/>
      <c r="G78" s="10"/>
      <c r="H78" s="10"/>
      <c r="I78" s="10"/>
      <c r="AA78" s="34"/>
      <c r="AB78" s="34"/>
      <c r="AC78" s="34"/>
      <c r="AD78" s="34"/>
      <c r="AE78" s="34"/>
      <c r="AF78" s="34"/>
      <c r="AG78" s="34"/>
      <c r="AH78" s="34"/>
      <c r="AI78" s="34"/>
    </row>
  </sheetData>
  <mergeCells count="8">
    <mergeCell ref="AB26:AH26"/>
    <mergeCell ref="B48:C48"/>
    <mergeCell ref="B57:H57"/>
    <mergeCell ref="B13:C13"/>
    <mergeCell ref="B24:C24"/>
    <mergeCell ref="B26:H26"/>
    <mergeCell ref="K26:Q26"/>
    <mergeCell ref="S26:Y26"/>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79"/>
  <sheetViews>
    <sheetView topLeftCell="A7" zoomScaleNormal="100" workbookViewId="0">
      <selection activeCell="C10" sqref="C10"/>
    </sheetView>
  </sheetViews>
  <sheetFormatPr baseColWidth="10" defaultColWidth="9.140625" defaultRowHeight="12" x14ac:dyDescent="0.2"/>
  <cols>
    <col min="1" max="1" width="2" style="1" customWidth="1"/>
    <col min="2" max="2" width="18.28515625" style="1" customWidth="1"/>
    <col min="3" max="3" width="9.28515625" style="1" bestFit="1" customWidth="1"/>
    <col min="4" max="6" width="7" style="1" bestFit="1" customWidth="1"/>
    <col min="7" max="8" width="7.28515625" style="1" bestFit="1" customWidth="1"/>
    <col min="9" max="10" width="1.85546875" style="1" customWidth="1"/>
    <col min="11" max="11" width="11.85546875" style="1" customWidth="1"/>
    <col min="12" max="12" width="7" style="1" customWidth="1"/>
    <col min="13" max="17" width="7.85546875" style="1" customWidth="1"/>
    <col min="18" max="18" width="1.7109375" style="1" customWidth="1"/>
    <col min="19" max="19" width="11.85546875" style="1" customWidth="1"/>
    <col min="20" max="25" width="8.7109375" style="1" customWidth="1"/>
    <col min="26" max="26" width="1.85546875" style="1" customWidth="1"/>
    <col min="27" max="27" width="2.5703125" style="1" customWidth="1"/>
    <col min="28" max="28" width="12.5703125" style="1" bestFit="1" customWidth="1"/>
    <col min="29" max="34" width="7.7109375" style="1" customWidth="1"/>
    <col min="35" max="35" width="3" style="1" customWidth="1"/>
    <col min="36" max="16384" width="9.140625" style="1"/>
  </cols>
  <sheetData>
    <row r="1" spans="1:35" x14ac:dyDescent="0.2">
      <c r="B1" s="53" t="s">
        <v>30</v>
      </c>
      <c r="C1" s="55">
        <v>45117</v>
      </c>
      <c r="D1" s="56" t="s">
        <v>33</v>
      </c>
    </row>
    <row r="2" spans="1:35" x14ac:dyDescent="0.2">
      <c r="B2" s="53"/>
      <c r="C2" s="55">
        <v>45117</v>
      </c>
      <c r="D2" s="53" t="s">
        <v>31</v>
      </c>
      <c r="E2" s="53"/>
      <c r="F2" s="53"/>
      <c r="G2" s="53"/>
      <c r="H2" s="53"/>
      <c r="I2" s="53"/>
      <c r="J2" s="53"/>
      <c r="K2" s="53"/>
      <c r="L2" s="53"/>
      <c r="M2" s="53"/>
      <c r="N2" s="53"/>
      <c r="O2" s="53"/>
    </row>
    <row r="3" spans="1:35" x14ac:dyDescent="0.2">
      <c r="B3" s="53"/>
      <c r="C3" s="55">
        <v>45117</v>
      </c>
      <c r="D3" s="53" t="s">
        <v>34</v>
      </c>
      <c r="E3" s="53"/>
      <c r="F3" s="53"/>
      <c r="G3" s="53"/>
      <c r="H3" s="53"/>
      <c r="I3" s="53"/>
      <c r="J3" s="53"/>
      <c r="K3" s="53"/>
      <c r="L3" s="53"/>
      <c r="M3" s="53"/>
      <c r="N3" s="53"/>
      <c r="O3" s="53"/>
    </row>
    <row r="4" spans="1:35" x14ac:dyDescent="0.2">
      <c r="B4" s="53"/>
      <c r="C4" s="55">
        <v>45146</v>
      </c>
      <c r="D4" s="53" t="s">
        <v>41</v>
      </c>
      <c r="E4" s="53"/>
      <c r="F4" s="53"/>
      <c r="G4" s="53"/>
      <c r="H4" s="53"/>
      <c r="I4" s="53"/>
      <c r="J4" s="53"/>
      <c r="K4" s="53"/>
      <c r="L4" s="53"/>
      <c r="M4" s="53"/>
      <c r="N4" s="53"/>
      <c r="O4" s="53"/>
    </row>
    <row r="5" spans="1:35" x14ac:dyDescent="0.2">
      <c r="B5" s="53"/>
      <c r="C5" s="55">
        <v>45288</v>
      </c>
      <c r="D5" s="53" t="s">
        <v>45</v>
      </c>
      <c r="E5" s="53"/>
      <c r="F5" s="53"/>
      <c r="G5" s="53"/>
      <c r="H5" s="53"/>
      <c r="I5" s="53"/>
      <c r="J5" s="53"/>
      <c r="K5" s="53"/>
      <c r="L5" s="53"/>
      <c r="M5" s="53"/>
      <c r="N5" s="53"/>
      <c r="O5" s="53"/>
    </row>
    <row r="6" spans="1:35" x14ac:dyDescent="0.2">
      <c r="B6" s="53"/>
      <c r="C6" s="55">
        <v>45288</v>
      </c>
      <c r="D6" s="53" t="s">
        <v>48</v>
      </c>
      <c r="E6" s="53"/>
      <c r="F6" s="53"/>
      <c r="G6" s="53"/>
      <c r="H6" s="53"/>
      <c r="I6" s="53"/>
      <c r="J6" s="53"/>
      <c r="K6" s="53"/>
      <c r="L6" s="53"/>
      <c r="M6" s="53"/>
      <c r="N6" s="53"/>
      <c r="O6" s="53"/>
    </row>
    <row r="7" spans="1:35" x14ac:dyDescent="0.2">
      <c r="B7" s="53"/>
      <c r="C7" s="55">
        <v>45546</v>
      </c>
      <c r="D7" s="53" t="s">
        <v>49</v>
      </c>
      <c r="E7" s="53"/>
      <c r="F7" s="53"/>
      <c r="G7" s="53"/>
      <c r="H7" s="53"/>
      <c r="I7" s="53"/>
      <c r="J7" s="53"/>
      <c r="K7" s="53"/>
      <c r="L7" s="53"/>
      <c r="M7" s="53"/>
      <c r="N7" s="53"/>
      <c r="O7" s="53"/>
    </row>
    <row r="8" spans="1:35" x14ac:dyDescent="0.2">
      <c r="B8" s="53"/>
      <c r="C8" s="55">
        <v>45910</v>
      </c>
      <c r="D8" s="53" t="s">
        <v>50</v>
      </c>
      <c r="E8" s="53"/>
      <c r="F8" s="53"/>
      <c r="G8" s="53"/>
      <c r="H8" s="53"/>
      <c r="I8" s="53"/>
      <c r="J8" s="53"/>
      <c r="K8" s="53"/>
      <c r="L8" s="53"/>
      <c r="M8" s="53"/>
      <c r="N8" s="53"/>
      <c r="O8" s="53"/>
    </row>
    <row r="9" spans="1:35" x14ac:dyDescent="0.2">
      <c r="B9" s="53"/>
      <c r="C9" s="55">
        <v>45910</v>
      </c>
      <c r="D9" s="53" t="s">
        <v>52</v>
      </c>
      <c r="E9" s="53"/>
      <c r="F9" s="53"/>
      <c r="G9" s="53"/>
      <c r="H9" s="53"/>
      <c r="I9" s="53"/>
      <c r="J9" s="53"/>
      <c r="K9" s="53"/>
      <c r="L9" s="53"/>
      <c r="M9" s="53"/>
      <c r="N9" s="53"/>
      <c r="O9" s="53"/>
    </row>
    <row r="11" spans="1:35" x14ac:dyDescent="0.2">
      <c r="A11" s="10"/>
      <c r="B11" s="10"/>
      <c r="C11" s="10"/>
      <c r="D11" s="10"/>
      <c r="E11" s="10"/>
      <c r="F11" s="10"/>
      <c r="G11" s="10"/>
      <c r="H11" s="10"/>
      <c r="I11" s="10"/>
      <c r="AA11" s="32"/>
      <c r="AB11" s="32"/>
      <c r="AC11" s="32"/>
      <c r="AD11" s="32"/>
      <c r="AE11" s="32"/>
      <c r="AF11" s="32"/>
      <c r="AG11" s="32"/>
      <c r="AH11" s="32"/>
      <c r="AI11" s="32"/>
    </row>
    <row r="12" spans="1:35" x14ac:dyDescent="0.2">
      <c r="A12" s="10"/>
      <c r="B12" s="41" t="s">
        <v>28</v>
      </c>
      <c r="C12" s="41"/>
      <c r="D12" s="10"/>
      <c r="E12" s="10"/>
      <c r="F12" s="10"/>
      <c r="G12" s="10"/>
      <c r="H12" s="10"/>
      <c r="I12" s="10"/>
      <c r="AA12" s="32"/>
      <c r="AB12" s="31" t="s">
        <v>18</v>
      </c>
      <c r="AC12" s="32"/>
      <c r="AD12" s="32"/>
      <c r="AE12" s="32"/>
      <c r="AF12" s="32"/>
      <c r="AG12" s="32"/>
      <c r="AH12" s="32"/>
      <c r="AI12" s="32"/>
    </row>
    <row r="13" spans="1:35" x14ac:dyDescent="0.2">
      <c r="A13" s="10"/>
      <c r="B13" s="41"/>
      <c r="C13" s="41"/>
      <c r="D13" s="10"/>
      <c r="E13" s="10"/>
      <c r="F13" s="10"/>
      <c r="G13" s="10"/>
      <c r="H13" s="10"/>
      <c r="I13" s="10"/>
      <c r="AA13" s="32"/>
      <c r="AB13" s="31"/>
      <c r="AC13" s="32"/>
      <c r="AD13" s="32"/>
      <c r="AE13" s="32"/>
      <c r="AF13" s="32"/>
      <c r="AG13" s="32"/>
      <c r="AH13" s="32"/>
      <c r="AI13" s="32"/>
    </row>
    <row r="14" spans="1:35" ht="27" customHeight="1" x14ac:dyDescent="0.2">
      <c r="A14" s="10"/>
      <c r="B14" s="75" t="s">
        <v>27</v>
      </c>
      <c r="C14" s="75"/>
      <c r="D14" s="10"/>
      <c r="E14" s="10"/>
      <c r="F14" s="10"/>
      <c r="G14" s="10"/>
      <c r="H14" s="10"/>
      <c r="I14" s="10"/>
      <c r="AA14" s="32"/>
      <c r="AB14" s="31"/>
      <c r="AC14" s="32"/>
      <c r="AD14" s="32"/>
      <c r="AE14" s="32"/>
      <c r="AF14" s="32"/>
      <c r="AG14" s="32"/>
      <c r="AH14" s="32"/>
      <c r="AI14" s="32"/>
    </row>
    <row r="15" spans="1:35" x14ac:dyDescent="0.2">
      <c r="A15" s="10"/>
      <c r="B15" s="41"/>
      <c r="C15" s="41"/>
      <c r="D15" s="10"/>
      <c r="E15" s="10"/>
      <c r="F15" s="10"/>
      <c r="G15" s="10"/>
      <c r="H15" s="10"/>
      <c r="I15" s="10"/>
      <c r="AA15" s="32"/>
      <c r="AB15" s="32"/>
      <c r="AC15" s="32"/>
      <c r="AD15" s="32"/>
      <c r="AE15" s="32"/>
      <c r="AF15" s="32"/>
      <c r="AG15" s="32"/>
      <c r="AH15" s="32"/>
      <c r="AI15" s="32"/>
    </row>
    <row r="16" spans="1:35" ht="36" x14ac:dyDescent="0.2">
      <c r="A16" s="10"/>
      <c r="B16" s="35" t="s">
        <v>19</v>
      </c>
      <c r="C16" s="36" t="s">
        <v>14</v>
      </c>
      <c r="D16" s="10"/>
      <c r="E16" s="10"/>
      <c r="F16" s="10"/>
      <c r="G16" s="10"/>
      <c r="H16" s="10"/>
      <c r="I16" s="10"/>
      <c r="AA16" s="32"/>
      <c r="AB16" s="32"/>
      <c r="AC16" s="32"/>
      <c r="AD16" s="32"/>
      <c r="AE16" s="32"/>
      <c r="AF16" s="32"/>
      <c r="AG16" s="32"/>
      <c r="AH16" s="32"/>
      <c r="AI16" s="32"/>
    </row>
    <row r="17" spans="1:37" x14ac:dyDescent="0.2">
      <c r="A17" s="10"/>
      <c r="B17" s="4" t="s">
        <v>0</v>
      </c>
      <c r="C17" s="5">
        <v>1</v>
      </c>
      <c r="D17" s="10"/>
      <c r="E17" s="10"/>
      <c r="F17" s="10"/>
      <c r="G17" s="10"/>
      <c r="H17" s="10"/>
      <c r="I17" s="10"/>
      <c r="AA17" s="32"/>
      <c r="AB17" s="32"/>
      <c r="AC17" s="32"/>
      <c r="AD17" s="32"/>
      <c r="AE17" s="32"/>
      <c r="AF17" s="32"/>
      <c r="AG17" s="32"/>
      <c r="AH17" s="32"/>
      <c r="AI17" s="32"/>
      <c r="AK17" s="33"/>
    </row>
    <row r="18" spans="1:37" x14ac:dyDescent="0.2">
      <c r="A18" s="10"/>
      <c r="B18" s="10"/>
      <c r="C18" s="64"/>
      <c r="D18" s="10"/>
      <c r="E18" s="10"/>
      <c r="F18" s="10"/>
      <c r="G18" s="10"/>
      <c r="H18" s="10"/>
      <c r="I18" s="10"/>
      <c r="AA18" s="32"/>
      <c r="AB18" s="32"/>
      <c r="AC18" s="32"/>
      <c r="AD18" s="32"/>
      <c r="AE18" s="32"/>
      <c r="AF18" s="32"/>
      <c r="AG18" s="32"/>
      <c r="AH18" s="32"/>
      <c r="AI18" s="32"/>
      <c r="AK18" s="33"/>
    </row>
    <row r="19" spans="1:37" ht="60" x14ac:dyDescent="0.2">
      <c r="A19" s="10"/>
      <c r="B19" s="65" t="s">
        <v>51</v>
      </c>
      <c r="C19" s="36" t="s">
        <v>14</v>
      </c>
      <c r="D19" s="10"/>
      <c r="E19" s="10"/>
      <c r="F19" s="10"/>
      <c r="G19" s="10"/>
      <c r="H19" s="10"/>
      <c r="I19" s="10"/>
      <c r="AA19" s="32"/>
      <c r="AB19" s="32"/>
      <c r="AC19" s="32"/>
      <c r="AD19" s="32"/>
      <c r="AE19" s="32"/>
      <c r="AF19" s="32"/>
      <c r="AG19" s="32"/>
      <c r="AH19" s="32"/>
      <c r="AI19" s="32"/>
      <c r="AK19" s="33"/>
    </row>
    <row r="20" spans="1:37" x14ac:dyDescent="0.2">
      <c r="A20" s="10"/>
      <c r="B20" s="4" t="s">
        <v>0</v>
      </c>
      <c r="C20" s="5">
        <v>1</v>
      </c>
      <c r="D20" s="10"/>
      <c r="E20" s="10"/>
      <c r="F20" s="10"/>
      <c r="G20" s="10"/>
      <c r="H20" s="10"/>
      <c r="I20" s="10"/>
      <c r="AA20" s="32"/>
      <c r="AB20" s="32"/>
      <c r="AC20" s="32"/>
      <c r="AD20" s="32"/>
      <c r="AE20" s="32"/>
      <c r="AF20" s="32"/>
      <c r="AG20" s="32"/>
      <c r="AH20" s="32"/>
      <c r="AI20" s="32"/>
      <c r="AK20" s="33"/>
    </row>
    <row r="21" spans="1:37" x14ac:dyDescent="0.2">
      <c r="A21" s="10"/>
      <c r="B21" s="10"/>
      <c r="C21" s="10"/>
      <c r="D21" s="10"/>
      <c r="E21" s="10"/>
      <c r="F21" s="10"/>
      <c r="G21" s="10"/>
      <c r="H21" s="10"/>
      <c r="I21" s="10"/>
      <c r="AA21" s="32"/>
      <c r="AB21" s="32"/>
      <c r="AC21" s="32"/>
      <c r="AD21" s="32"/>
      <c r="AE21" s="32"/>
      <c r="AF21" s="32"/>
      <c r="AG21" s="32"/>
      <c r="AH21" s="32"/>
      <c r="AI21" s="32"/>
    </row>
    <row r="22" spans="1:37" ht="24" x14ac:dyDescent="0.2">
      <c r="A22" s="10"/>
      <c r="B22" s="35" t="s">
        <v>25</v>
      </c>
      <c r="C22" s="36" t="s">
        <v>14</v>
      </c>
      <c r="D22" s="10"/>
      <c r="E22" s="10"/>
      <c r="F22" s="10"/>
      <c r="G22" s="10"/>
      <c r="H22" s="10"/>
      <c r="I22" s="10"/>
      <c r="AA22" s="32"/>
      <c r="AB22" s="32"/>
      <c r="AC22" s="32"/>
      <c r="AD22" s="32"/>
      <c r="AE22" s="32"/>
      <c r="AF22" s="32"/>
      <c r="AG22" s="32"/>
      <c r="AH22" s="32"/>
      <c r="AI22" s="32"/>
    </row>
    <row r="23" spans="1:37" x14ac:dyDescent="0.2">
      <c r="A23" s="10"/>
      <c r="B23" s="4" t="s">
        <v>20</v>
      </c>
      <c r="C23" s="30">
        <v>3.0599999999999999E-2</v>
      </c>
      <c r="D23" s="10"/>
      <c r="E23" s="10"/>
      <c r="F23" s="10"/>
      <c r="G23" s="10"/>
      <c r="H23" s="10"/>
      <c r="I23" s="10"/>
      <c r="AA23" s="32"/>
      <c r="AB23" s="32"/>
      <c r="AC23" s="32"/>
      <c r="AD23" s="32"/>
      <c r="AE23" s="32"/>
      <c r="AF23" s="32"/>
      <c r="AG23" s="32"/>
      <c r="AH23" s="32"/>
      <c r="AI23" s="32"/>
    </row>
    <row r="24" spans="1:37" x14ac:dyDescent="0.2">
      <c r="A24" s="10"/>
      <c r="B24" s="10"/>
      <c r="C24" s="10"/>
      <c r="D24" s="10"/>
      <c r="E24" s="10"/>
      <c r="F24" s="10"/>
      <c r="G24" s="10"/>
      <c r="H24" s="10"/>
      <c r="I24" s="10"/>
      <c r="M24" s="33"/>
      <c r="AA24" s="32"/>
      <c r="AB24" s="32"/>
      <c r="AC24" s="32"/>
      <c r="AD24" s="32"/>
      <c r="AE24" s="32"/>
      <c r="AF24" s="32"/>
      <c r="AG24" s="32"/>
      <c r="AH24" s="32"/>
      <c r="AI24" s="32"/>
    </row>
    <row r="25" spans="1:37" ht="28.5" customHeight="1" x14ac:dyDescent="0.2">
      <c r="A25" s="10"/>
      <c r="B25" s="75" t="s">
        <v>26</v>
      </c>
      <c r="C25" s="75"/>
      <c r="D25" s="10"/>
      <c r="E25" s="10"/>
      <c r="F25" s="10"/>
      <c r="G25" s="10"/>
      <c r="H25" s="10"/>
      <c r="I25" s="10"/>
      <c r="AA25" s="37"/>
      <c r="AB25" s="62"/>
      <c r="AC25" s="62"/>
      <c r="AD25" s="62"/>
      <c r="AE25" s="62"/>
      <c r="AF25" s="62"/>
      <c r="AG25" s="62"/>
      <c r="AH25" s="62"/>
      <c r="AI25" s="37"/>
    </row>
    <row r="26" spans="1:37" x14ac:dyDescent="0.2">
      <c r="A26" s="10"/>
      <c r="B26" s="10"/>
      <c r="C26" s="10"/>
      <c r="D26" s="10"/>
      <c r="E26" s="10"/>
      <c r="F26" s="10"/>
      <c r="G26" s="10"/>
      <c r="H26" s="10"/>
      <c r="I26" s="10"/>
      <c r="AA26" s="37"/>
      <c r="AB26" s="37"/>
      <c r="AC26" s="37"/>
      <c r="AD26" s="37"/>
      <c r="AE26" s="37"/>
      <c r="AF26" s="37"/>
      <c r="AG26" s="37"/>
      <c r="AH26" s="37"/>
      <c r="AI26" s="37"/>
      <c r="AJ26" s="33"/>
      <c r="AK26" s="33"/>
    </row>
    <row r="27" spans="1:37" x14ac:dyDescent="0.2">
      <c r="A27" s="10"/>
      <c r="B27" s="72" t="s">
        <v>21</v>
      </c>
      <c r="C27" s="74"/>
      <c r="D27" s="74"/>
      <c r="E27" s="74"/>
      <c r="F27" s="74"/>
      <c r="G27" s="74"/>
      <c r="H27" s="73"/>
      <c r="I27" s="10"/>
      <c r="K27" s="76" t="s">
        <v>35</v>
      </c>
      <c r="L27" s="77"/>
      <c r="M27" s="77"/>
      <c r="N27" s="77"/>
      <c r="O27" s="77"/>
      <c r="P27" s="77"/>
      <c r="Q27" s="77"/>
      <c r="S27" s="76" t="s">
        <v>29</v>
      </c>
      <c r="T27" s="77"/>
      <c r="U27" s="77"/>
      <c r="V27" s="77"/>
      <c r="W27" s="77"/>
      <c r="X27" s="77"/>
      <c r="Y27" s="78"/>
      <c r="AA27" s="37"/>
      <c r="AB27" s="69" t="s">
        <v>16</v>
      </c>
      <c r="AC27" s="70"/>
      <c r="AD27" s="70"/>
      <c r="AE27" s="70"/>
      <c r="AF27" s="70"/>
      <c r="AG27" s="70"/>
      <c r="AH27" s="71"/>
      <c r="AI27" s="37"/>
      <c r="AJ27" s="33"/>
      <c r="AK27" s="33"/>
    </row>
    <row r="28" spans="1:37" x14ac:dyDescent="0.2">
      <c r="A28" s="10"/>
      <c r="B28" s="23" t="s">
        <v>3</v>
      </c>
      <c r="C28" s="38" t="s">
        <v>4</v>
      </c>
      <c r="D28" s="39" t="s">
        <v>5</v>
      </c>
      <c r="E28" s="38" t="s">
        <v>6</v>
      </c>
      <c r="F28" s="39" t="s">
        <v>7</v>
      </c>
      <c r="G28" s="39" t="s">
        <v>10</v>
      </c>
      <c r="H28" s="40" t="s">
        <v>11</v>
      </c>
      <c r="I28" s="10"/>
      <c r="K28" s="11" t="s">
        <v>3</v>
      </c>
      <c r="L28" s="12" t="s">
        <v>4</v>
      </c>
      <c r="M28" s="13" t="s">
        <v>5</v>
      </c>
      <c r="N28" s="12" t="s">
        <v>6</v>
      </c>
      <c r="O28" s="13" t="s">
        <v>7</v>
      </c>
      <c r="P28" s="13" t="s">
        <v>10</v>
      </c>
      <c r="Q28" s="12" t="s">
        <v>11</v>
      </c>
      <c r="S28" s="11" t="s">
        <v>3</v>
      </c>
      <c r="T28" s="12" t="s">
        <v>4</v>
      </c>
      <c r="U28" s="13" t="s">
        <v>5</v>
      </c>
      <c r="V28" s="12" t="s">
        <v>6</v>
      </c>
      <c r="W28" s="13" t="s">
        <v>7</v>
      </c>
      <c r="X28" s="13" t="s">
        <v>10</v>
      </c>
      <c r="Y28" s="12" t="s">
        <v>11</v>
      </c>
      <c r="AA28" s="37"/>
      <c r="AB28" s="11" t="s">
        <v>3</v>
      </c>
      <c r="AC28" s="12" t="s">
        <v>4</v>
      </c>
      <c r="AD28" s="12" t="s">
        <v>5</v>
      </c>
      <c r="AE28" s="12" t="s">
        <v>6</v>
      </c>
      <c r="AF28" s="12" t="s">
        <v>7</v>
      </c>
      <c r="AG28" s="12" t="s">
        <v>10</v>
      </c>
      <c r="AH28" s="12" t="s">
        <v>11</v>
      </c>
      <c r="AI28" s="37"/>
      <c r="AJ28" s="33"/>
      <c r="AK28" s="33"/>
    </row>
    <row r="29" spans="1:37" x14ac:dyDescent="0.2">
      <c r="A29" s="10"/>
      <c r="B29" s="44" t="s">
        <v>22</v>
      </c>
      <c r="C29" s="42">
        <v>6870.54</v>
      </c>
      <c r="D29" s="19">
        <v>7601.27</v>
      </c>
      <c r="E29" s="20">
        <v>8293.5</v>
      </c>
      <c r="F29" s="19">
        <v>8755.01</v>
      </c>
      <c r="G29" s="20">
        <v>8862.7000000000007</v>
      </c>
      <c r="H29" s="19"/>
      <c r="I29" s="10"/>
      <c r="K29" s="44" t="s">
        <v>22</v>
      </c>
      <c r="L29" s="17">
        <f t="shared" ref="L29:Q47" si="0">C29*$C$17</f>
        <v>6870.54</v>
      </c>
      <c r="M29" s="17">
        <f t="shared" si="0"/>
        <v>7601.27</v>
      </c>
      <c r="N29" s="17">
        <f t="shared" si="0"/>
        <v>8293.5</v>
      </c>
      <c r="O29" s="17">
        <f t="shared" si="0"/>
        <v>8755.01</v>
      </c>
      <c r="P29" s="17">
        <f t="shared" si="0"/>
        <v>8862.7000000000007</v>
      </c>
      <c r="Q29" s="17">
        <f t="shared" si="0"/>
        <v>0</v>
      </c>
      <c r="S29" s="44" t="s">
        <v>22</v>
      </c>
      <c r="T29" s="18">
        <f>IF(L29&gt;$B$55,$C$56,IF(L29&gt;$B$54,$C$55,IF(L29&gt;$B$53,$C$54,IF(L29&gt;$B$52,$C$53,IF(L29&gt;$B$51,$C$52,IF(L29&gt;0,$C$51,0))))))</f>
        <v>0.17699999999999999</v>
      </c>
      <c r="U29" s="18">
        <f t="shared" ref="U29:Y44" si="1">IF(M29&gt;$B$55,$C$56,IF(M29&gt;$B$54,$C$55,IF(M29&gt;$B$53,$C$54,IF(M29&gt;$B$52,$C$53,IF(M29&gt;$B$51,$C$52,IF(M29&gt;0,$C$51,0))))))</f>
        <v>1315.06</v>
      </c>
      <c r="V29" s="18">
        <f t="shared" si="1"/>
        <v>1315.06</v>
      </c>
      <c r="W29" s="18">
        <f t="shared" si="1"/>
        <v>1315.06</v>
      </c>
      <c r="X29" s="18">
        <f t="shared" si="1"/>
        <v>1315.06</v>
      </c>
      <c r="Y29" s="18">
        <f t="shared" si="1"/>
        <v>0</v>
      </c>
      <c r="AA29" s="37"/>
      <c r="AB29" s="44" t="s">
        <v>22</v>
      </c>
      <c r="AC29" s="28">
        <f>(IF(T29&lt;1, (12*C29+C29*C60)* (1+$C$23+T29)*$C$17*$C$20/12, (( 12*C29+C29*C60)* (1+$C$23)+12*T29)*$C$17*$C$20/12))</f>
        <v>8711.7073091999991</v>
      </c>
      <c r="AD29" s="28">
        <f t="shared" ref="AD29:AH44" si="2">(IF(U29&lt;1, (12*D29+D29*D60)* (1+$C$23+U29)*$C$17*$C$20/12, (( 12*D29+D29*D60)* (1+$C$23)+12*U29)*$C$17*$C$20/12))</f>
        <v>9540.6223050999997</v>
      </c>
      <c r="AE29" s="28">
        <f t="shared" si="2"/>
        <v>10289.705155</v>
      </c>
      <c r="AF29" s="28">
        <f t="shared" si="2"/>
        <v>10789.118971299999</v>
      </c>
      <c r="AG29" s="28">
        <f t="shared" si="2"/>
        <v>10905.653551000001</v>
      </c>
      <c r="AH29" s="28">
        <f t="shared" si="2"/>
        <v>0</v>
      </c>
      <c r="AI29" s="37"/>
      <c r="AJ29" s="33"/>
      <c r="AK29" s="33"/>
    </row>
    <row r="30" spans="1:37" x14ac:dyDescent="0.2">
      <c r="A30" s="10"/>
      <c r="B30" s="45">
        <v>15</v>
      </c>
      <c r="C30" s="22">
        <v>5669.12</v>
      </c>
      <c r="D30" s="15">
        <v>6039.84</v>
      </c>
      <c r="E30" s="16">
        <v>6453.36</v>
      </c>
      <c r="F30" s="15">
        <v>7017.89</v>
      </c>
      <c r="G30" s="16">
        <v>7598.61</v>
      </c>
      <c r="H30" s="15">
        <v>7980.65</v>
      </c>
      <c r="I30" s="10"/>
      <c r="K30" s="45">
        <v>15</v>
      </c>
      <c r="L30" s="19">
        <f t="shared" si="0"/>
        <v>5669.12</v>
      </c>
      <c r="M30" s="19">
        <f t="shared" si="0"/>
        <v>6039.84</v>
      </c>
      <c r="N30" s="19">
        <f t="shared" si="0"/>
        <v>6453.36</v>
      </c>
      <c r="O30" s="19">
        <f t="shared" si="0"/>
        <v>7017.89</v>
      </c>
      <c r="P30" s="19">
        <f t="shared" si="0"/>
        <v>7598.61</v>
      </c>
      <c r="Q30" s="19">
        <f t="shared" si="0"/>
        <v>7980.65</v>
      </c>
      <c r="S30" s="45">
        <v>15</v>
      </c>
      <c r="T30" s="18">
        <f t="shared" ref="T30:Y47" si="3">IF(L30&gt;$B$55,$C$56,IF(L30&gt;$B$54,$C$55,IF(L30&gt;$B$53,$C$54,IF(L30&gt;$B$52,$C$53,IF(L30&gt;$B$51,$C$52,IF(L30&gt;0,$C$51,0))))))</f>
        <v>0.17699999999999999</v>
      </c>
      <c r="U30" s="18">
        <f t="shared" si="1"/>
        <v>0.17699999999999999</v>
      </c>
      <c r="V30" s="18">
        <f t="shared" si="1"/>
        <v>0.17699999999999999</v>
      </c>
      <c r="W30" s="18">
        <f t="shared" si="1"/>
        <v>0.17699999999999999</v>
      </c>
      <c r="X30" s="18">
        <f t="shared" si="1"/>
        <v>1315.06</v>
      </c>
      <c r="Y30" s="18">
        <f t="shared" si="1"/>
        <v>1315.06</v>
      </c>
      <c r="AA30" s="37"/>
      <c r="AB30" s="45">
        <v>15</v>
      </c>
      <c r="AC30" s="28">
        <f t="shared" ref="AC30:AH47" si="4">(IF(T30&lt;1, (12*C30+C30*C61)* (1+$C$23+T30)*$C$17*$C$20/12, (( 12*C30+C30*C61)* (1+$C$23)+12*T30)*$C$17*$C$20/12))</f>
        <v>7188.3307776000001</v>
      </c>
      <c r="AD30" s="28">
        <f t="shared" si="2"/>
        <v>7658.3963231999996</v>
      </c>
      <c r="AE30" s="28">
        <f t="shared" si="2"/>
        <v>8182.7314127999998</v>
      </c>
      <c r="AF30" s="28">
        <f t="shared" si="2"/>
        <v>8898.5441622000017</v>
      </c>
      <c r="AG30" s="28">
        <f t="shared" si="2"/>
        <v>9537.7438392999993</v>
      </c>
      <c r="AH30" s="28">
        <f t="shared" si="2"/>
        <v>9951.160784499998</v>
      </c>
      <c r="AI30" s="37"/>
      <c r="AJ30" s="33"/>
      <c r="AK30" s="33"/>
    </row>
    <row r="31" spans="1:37" x14ac:dyDescent="0.2">
      <c r="A31" s="10"/>
      <c r="B31" s="45">
        <v>14</v>
      </c>
      <c r="C31" s="22">
        <v>5153.96</v>
      </c>
      <c r="D31" s="15">
        <v>5489.64</v>
      </c>
      <c r="E31" s="16">
        <v>5928.03</v>
      </c>
      <c r="F31" s="15">
        <v>6414.51</v>
      </c>
      <c r="G31" s="16">
        <v>6956.78</v>
      </c>
      <c r="H31" s="15">
        <v>7346.09</v>
      </c>
      <c r="I31" s="10"/>
      <c r="K31" s="45">
        <v>14</v>
      </c>
      <c r="L31" s="19">
        <f t="shared" si="0"/>
        <v>5153.96</v>
      </c>
      <c r="M31" s="19">
        <f t="shared" si="0"/>
        <v>5489.64</v>
      </c>
      <c r="N31" s="19">
        <f t="shared" si="0"/>
        <v>5928.03</v>
      </c>
      <c r="O31" s="19">
        <f t="shared" si="0"/>
        <v>6414.51</v>
      </c>
      <c r="P31" s="19">
        <f t="shared" si="0"/>
        <v>6956.78</v>
      </c>
      <c r="Q31" s="19">
        <f t="shared" si="0"/>
        <v>7346.09</v>
      </c>
      <c r="S31" s="45">
        <v>14</v>
      </c>
      <c r="T31" s="18">
        <f t="shared" si="3"/>
        <v>0.20499999999999999</v>
      </c>
      <c r="U31" s="18">
        <f t="shared" si="1"/>
        <v>0.17699999999999999</v>
      </c>
      <c r="V31" s="18">
        <f t="shared" si="1"/>
        <v>0.17699999999999999</v>
      </c>
      <c r="W31" s="18">
        <f t="shared" si="1"/>
        <v>0.17699999999999999</v>
      </c>
      <c r="X31" s="18">
        <f t="shared" si="1"/>
        <v>0.17699999999999999</v>
      </c>
      <c r="Y31" s="18">
        <f t="shared" si="1"/>
        <v>0.17699999999999999</v>
      </c>
      <c r="AA31" s="37"/>
      <c r="AB31" s="45">
        <v>14</v>
      </c>
      <c r="AC31" s="28">
        <f t="shared" si="4"/>
        <v>6686.6446248000002</v>
      </c>
      <c r="AD31" s="28">
        <f t="shared" si="2"/>
        <v>6960.7537272000009</v>
      </c>
      <c r="AE31" s="28">
        <f t="shared" si="2"/>
        <v>7516.6234794000002</v>
      </c>
      <c r="AF31" s="28">
        <f t="shared" si="2"/>
        <v>8133.4703898000007</v>
      </c>
      <c r="AG31" s="28">
        <f t="shared" si="2"/>
        <v>8821.0579044000006</v>
      </c>
      <c r="AH31" s="28">
        <f t="shared" si="2"/>
        <v>9314.6951981999991</v>
      </c>
      <c r="AI31" s="37"/>
      <c r="AJ31" s="33"/>
      <c r="AK31" s="33"/>
    </row>
    <row r="32" spans="1:37" x14ac:dyDescent="0.2">
      <c r="A32" s="10"/>
      <c r="B32" s="45">
        <v>13</v>
      </c>
      <c r="C32" s="22">
        <v>4767.62</v>
      </c>
      <c r="D32" s="15">
        <v>5135.53</v>
      </c>
      <c r="E32" s="16">
        <v>5554.35</v>
      </c>
      <c r="F32" s="15">
        <v>6009.06</v>
      </c>
      <c r="G32" s="16">
        <v>6544.14</v>
      </c>
      <c r="H32" s="15">
        <v>6834.5</v>
      </c>
      <c r="I32" s="10"/>
      <c r="K32" s="45">
        <v>13</v>
      </c>
      <c r="L32" s="19">
        <f t="shared" si="0"/>
        <v>4767.62</v>
      </c>
      <c r="M32" s="19">
        <f t="shared" si="0"/>
        <v>5135.53</v>
      </c>
      <c r="N32" s="19">
        <f t="shared" si="0"/>
        <v>5554.35</v>
      </c>
      <c r="O32" s="19">
        <f t="shared" si="0"/>
        <v>6009.06</v>
      </c>
      <c r="P32" s="19">
        <f t="shared" si="0"/>
        <v>6544.14</v>
      </c>
      <c r="Q32" s="19">
        <f t="shared" si="0"/>
        <v>6834.5</v>
      </c>
      <c r="S32" s="45">
        <v>13</v>
      </c>
      <c r="T32" s="18">
        <f t="shared" si="3"/>
        <v>0.20499999999999999</v>
      </c>
      <c r="U32" s="18">
        <f t="shared" si="1"/>
        <v>0.20499999999999999</v>
      </c>
      <c r="V32" s="18">
        <f t="shared" si="1"/>
        <v>0.17699999999999999</v>
      </c>
      <c r="W32" s="18">
        <f t="shared" si="1"/>
        <v>0.17699999999999999</v>
      </c>
      <c r="X32" s="18">
        <f t="shared" si="1"/>
        <v>0.17699999999999999</v>
      </c>
      <c r="Y32" s="18">
        <f t="shared" si="1"/>
        <v>0.17699999999999999</v>
      </c>
      <c r="AA32" s="37"/>
      <c r="AB32" s="45">
        <v>13</v>
      </c>
      <c r="AC32" s="28">
        <f t="shared" si="4"/>
        <v>6185.4148356000005</v>
      </c>
      <c r="AD32" s="28">
        <f t="shared" si="2"/>
        <v>6662.7339113999997</v>
      </c>
      <c r="AE32" s="28">
        <f t="shared" si="2"/>
        <v>7042.8047130000014</v>
      </c>
      <c r="AF32" s="28">
        <f t="shared" si="2"/>
        <v>7619.3678988000001</v>
      </c>
      <c r="AG32" s="28">
        <f t="shared" si="2"/>
        <v>8297.8386372000004</v>
      </c>
      <c r="AH32" s="28">
        <f t="shared" si="2"/>
        <v>8666.0093099999995</v>
      </c>
      <c r="AI32" s="37"/>
      <c r="AJ32" s="33"/>
      <c r="AK32" s="33"/>
    </row>
    <row r="33" spans="1:37" s="21" customFormat="1" x14ac:dyDescent="0.2">
      <c r="A33" s="10"/>
      <c r="B33" s="45">
        <v>12</v>
      </c>
      <c r="C33" s="22">
        <v>4295.43</v>
      </c>
      <c r="D33" s="15">
        <v>4718.78</v>
      </c>
      <c r="E33" s="16">
        <v>5213.5200000000004</v>
      </c>
      <c r="F33" s="15">
        <v>5762.47</v>
      </c>
      <c r="G33" s="16">
        <v>6406.61</v>
      </c>
      <c r="H33" s="15">
        <v>6712.24</v>
      </c>
      <c r="I33" s="10"/>
      <c r="K33" s="45">
        <v>12</v>
      </c>
      <c r="L33" s="19">
        <f t="shared" si="0"/>
        <v>4295.43</v>
      </c>
      <c r="M33" s="19">
        <f t="shared" si="0"/>
        <v>4718.78</v>
      </c>
      <c r="N33" s="19">
        <f t="shared" si="0"/>
        <v>5213.5200000000004</v>
      </c>
      <c r="O33" s="19">
        <f t="shared" si="0"/>
        <v>5762.47</v>
      </c>
      <c r="P33" s="19">
        <f t="shared" si="0"/>
        <v>6406.61</v>
      </c>
      <c r="Q33" s="19">
        <f t="shared" si="0"/>
        <v>6712.24</v>
      </c>
      <c r="S33" s="45">
        <v>12</v>
      </c>
      <c r="T33" s="18">
        <f t="shared" si="3"/>
        <v>0.20499999999999999</v>
      </c>
      <c r="U33" s="18">
        <f t="shared" si="1"/>
        <v>0.20499999999999999</v>
      </c>
      <c r="V33" s="18">
        <f t="shared" si="1"/>
        <v>0.17699999999999999</v>
      </c>
      <c r="W33" s="18">
        <f t="shared" si="1"/>
        <v>0.17699999999999999</v>
      </c>
      <c r="X33" s="18">
        <f t="shared" si="1"/>
        <v>0.17699999999999999</v>
      </c>
      <c r="Y33" s="18">
        <f t="shared" si="1"/>
        <v>0.17699999999999999</v>
      </c>
      <c r="AA33" s="37"/>
      <c r="AB33" s="45">
        <v>12</v>
      </c>
      <c r="AC33" s="28">
        <f t="shared" si="4"/>
        <v>5661.2621952</v>
      </c>
      <c r="AD33" s="28">
        <f t="shared" si="2"/>
        <v>6219.2262058666665</v>
      </c>
      <c r="AE33" s="28">
        <f t="shared" si="2"/>
        <v>6715.5698688000011</v>
      </c>
      <c r="AF33" s="28">
        <f t="shared" si="2"/>
        <v>7422.6760234666663</v>
      </c>
      <c r="AG33" s="28">
        <f t="shared" si="2"/>
        <v>8252.3970517333328</v>
      </c>
      <c r="AH33" s="28">
        <f t="shared" si="2"/>
        <v>8646.0810922666678</v>
      </c>
      <c r="AI33" s="37"/>
      <c r="AJ33" s="34"/>
      <c r="AK33" s="34"/>
    </row>
    <row r="34" spans="1:37" x14ac:dyDescent="0.2">
      <c r="A34" s="10"/>
      <c r="B34" s="45">
        <v>11</v>
      </c>
      <c r="C34" s="22">
        <v>4153.3500000000004</v>
      </c>
      <c r="D34" s="15">
        <v>4542.72</v>
      </c>
      <c r="E34" s="16">
        <v>4908.59</v>
      </c>
      <c r="F34" s="15">
        <v>5305.54</v>
      </c>
      <c r="G34" s="16">
        <v>5848.79</v>
      </c>
      <c r="H34" s="15">
        <v>6154.45</v>
      </c>
      <c r="I34" s="10"/>
      <c r="K34" s="45">
        <v>11</v>
      </c>
      <c r="L34" s="19">
        <f t="shared" si="0"/>
        <v>4153.3500000000004</v>
      </c>
      <c r="M34" s="19">
        <f t="shared" si="0"/>
        <v>4542.72</v>
      </c>
      <c r="N34" s="19">
        <f t="shared" si="0"/>
        <v>4908.59</v>
      </c>
      <c r="O34" s="19">
        <f t="shared" si="0"/>
        <v>5305.54</v>
      </c>
      <c r="P34" s="19">
        <f t="shared" si="0"/>
        <v>5848.79</v>
      </c>
      <c r="Q34" s="19">
        <f t="shared" si="0"/>
        <v>6154.45</v>
      </c>
      <c r="S34" s="45">
        <v>11</v>
      </c>
      <c r="T34" s="18">
        <f t="shared" si="3"/>
        <v>0.20499999999999999</v>
      </c>
      <c r="U34" s="18">
        <f t="shared" si="1"/>
        <v>0.20499999999999999</v>
      </c>
      <c r="V34" s="18">
        <f t="shared" si="1"/>
        <v>0.20499999999999999</v>
      </c>
      <c r="W34" s="18">
        <f t="shared" si="1"/>
        <v>0.17699999999999999</v>
      </c>
      <c r="X34" s="18">
        <f t="shared" si="1"/>
        <v>0.17699999999999999</v>
      </c>
      <c r="Y34" s="18">
        <f t="shared" si="1"/>
        <v>0.17699999999999999</v>
      </c>
      <c r="AA34" s="37"/>
      <c r="AB34" s="45">
        <v>11</v>
      </c>
      <c r="AC34" s="28">
        <f t="shared" si="4"/>
        <v>5474.0045440000004</v>
      </c>
      <c r="AD34" s="28">
        <f t="shared" si="2"/>
        <v>5987.1838207999999</v>
      </c>
      <c r="AE34" s="28">
        <f t="shared" si="2"/>
        <v>6469.3907242666673</v>
      </c>
      <c r="AF34" s="28">
        <f t="shared" si="2"/>
        <v>6834.1014442666665</v>
      </c>
      <c r="AG34" s="28">
        <f t="shared" si="2"/>
        <v>7533.8653909333334</v>
      </c>
      <c r="AH34" s="28">
        <f t="shared" si="2"/>
        <v>7927.5880746666662</v>
      </c>
      <c r="AI34" s="37"/>
      <c r="AJ34" s="33"/>
      <c r="AK34" s="33"/>
    </row>
    <row r="35" spans="1:37" x14ac:dyDescent="0.2">
      <c r="A35" s="10"/>
      <c r="B35" s="45">
        <v>10</v>
      </c>
      <c r="C35" s="22">
        <v>4012.19</v>
      </c>
      <c r="D35" s="15">
        <v>4317.28</v>
      </c>
      <c r="E35" s="16">
        <v>4664.1000000000004</v>
      </c>
      <c r="F35" s="15">
        <v>5040.24</v>
      </c>
      <c r="G35" s="16">
        <v>5459.1</v>
      </c>
      <c r="H35" s="15">
        <v>5596.64</v>
      </c>
      <c r="I35" s="10"/>
      <c r="K35" s="45">
        <v>10</v>
      </c>
      <c r="L35" s="19">
        <f t="shared" si="0"/>
        <v>4012.19</v>
      </c>
      <c r="M35" s="19">
        <f t="shared" si="0"/>
        <v>4317.28</v>
      </c>
      <c r="N35" s="19">
        <f t="shared" si="0"/>
        <v>4664.1000000000004</v>
      </c>
      <c r="O35" s="19">
        <f t="shared" si="0"/>
        <v>5040.24</v>
      </c>
      <c r="P35" s="19">
        <f t="shared" si="0"/>
        <v>5459.1</v>
      </c>
      <c r="Q35" s="19">
        <f t="shared" si="0"/>
        <v>5596.64</v>
      </c>
      <c r="S35" s="45">
        <v>10</v>
      </c>
      <c r="T35" s="18">
        <f t="shared" si="3"/>
        <v>0.20499999999999999</v>
      </c>
      <c r="U35" s="18">
        <f t="shared" si="1"/>
        <v>0.20499999999999999</v>
      </c>
      <c r="V35" s="18">
        <f t="shared" si="1"/>
        <v>0.20499999999999999</v>
      </c>
      <c r="W35" s="18">
        <f t="shared" si="1"/>
        <v>0.20499999999999999</v>
      </c>
      <c r="X35" s="18">
        <f t="shared" si="1"/>
        <v>0.17699999999999999</v>
      </c>
      <c r="Y35" s="18">
        <f t="shared" si="1"/>
        <v>0.17699999999999999</v>
      </c>
      <c r="AA35" s="37"/>
      <c r="AB35" s="45">
        <v>10</v>
      </c>
      <c r="AC35" s="28">
        <f t="shared" si="4"/>
        <v>5287.9594282666667</v>
      </c>
      <c r="AD35" s="28">
        <f t="shared" si="2"/>
        <v>5690.0599125333329</v>
      </c>
      <c r="AE35" s="28">
        <f t="shared" si="2"/>
        <v>6147.1594240000004</v>
      </c>
      <c r="AF35" s="28">
        <f t="shared" si="2"/>
        <v>6642.9019135999997</v>
      </c>
      <c r="AG35" s="28">
        <f t="shared" si="2"/>
        <v>7031.9031040000009</v>
      </c>
      <c r="AH35" s="28">
        <f t="shared" si="2"/>
        <v>7209.0692949333352</v>
      </c>
      <c r="AI35" s="37"/>
      <c r="AJ35" s="33"/>
      <c r="AK35" s="33"/>
    </row>
    <row r="36" spans="1:37" x14ac:dyDescent="0.2">
      <c r="A36" s="10"/>
      <c r="B36" s="45" t="s">
        <v>23</v>
      </c>
      <c r="C36" s="22">
        <v>3869.93</v>
      </c>
      <c r="D36" s="15">
        <v>4134.21</v>
      </c>
      <c r="E36" s="16">
        <v>4464.1000000000004</v>
      </c>
      <c r="F36" s="15">
        <v>4823.53</v>
      </c>
      <c r="G36" s="16">
        <v>5213.22</v>
      </c>
      <c r="H36" s="15">
        <v>5338.33</v>
      </c>
      <c r="I36" s="10"/>
      <c r="K36" s="45" t="s">
        <v>23</v>
      </c>
      <c r="L36" s="19">
        <f t="shared" si="0"/>
        <v>3869.93</v>
      </c>
      <c r="M36" s="19">
        <f t="shared" si="0"/>
        <v>4134.21</v>
      </c>
      <c r="N36" s="19">
        <f t="shared" si="0"/>
        <v>4464.1000000000004</v>
      </c>
      <c r="O36" s="19">
        <f t="shared" si="0"/>
        <v>4823.53</v>
      </c>
      <c r="P36" s="19">
        <f t="shared" si="0"/>
        <v>5213.22</v>
      </c>
      <c r="Q36" s="19">
        <f t="shared" si="0"/>
        <v>5338.33</v>
      </c>
      <c r="S36" s="45" t="s">
        <v>23</v>
      </c>
      <c r="T36" s="18">
        <f t="shared" si="3"/>
        <v>0.20499999999999999</v>
      </c>
      <c r="U36" s="18">
        <f t="shared" si="1"/>
        <v>0.20499999999999999</v>
      </c>
      <c r="V36" s="18">
        <f t="shared" si="1"/>
        <v>0.20499999999999999</v>
      </c>
      <c r="W36" s="18">
        <f t="shared" si="1"/>
        <v>0.20499999999999999</v>
      </c>
      <c r="X36" s="18">
        <f t="shared" si="1"/>
        <v>0.17699999999999999</v>
      </c>
      <c r="Y36" s="18">
        <f t="shared" si="1"/>
        <v>0.17699999999999999</v>
      </c>
      <c r="AA36" s="37"/>
      <c r="AB36" s="45" t="s">
        <v>23</v>
      </c>
      <c r="AC36" s="28">
        <f t="shared" si="4"/>
        <v>5100.4645418666669</v>
      </c>
      <c r="AD36" s="28">
        <f t="shared" si="2"/>
        <v>5448.7785344000013</v>
      </c>
      <c r="AE36" s="28">
        <f t="shared" si="2"/>
        <v>5883.5647573333335</v>
      </c>
      <c r="AF36" s="28">
        <f t="shared" si="2"/>
        <v>6357.2839125333339</v>
      </c>
      <c r="AG36" s="28">
        <f t="shared" si="2"/>
        <v>6715.1834368000009</v>
      </c>
      <c r="AH36" s="28">
        <f t="shared" si="2"/>
        <v>6876.3384618666669</v>
      </c>
      <c r="AI36" s="37"/>
      <c r="AJ36" s="33"/>
      <c r="AK36" s="33"/>
    </row>
    <row r="37" spans="1:37" x14ac:dyDescent="0.2">
      <c r="A37" s="10"/>
      <c r="B37" s="45" t="s">
        <v>12</v>
      </c>
      <c r="C37" s="22">
        <v>3729.09</v>
      </c>
      <c r="D37" s="15">
        <v>3848.41</v>
      </c>
      <c r="E37" s="16">
        <v>4150.8100000000004</v>
      </c>
      <c r="F37" s="15">
        <v>4482.62</v>
      </c>
      <c r="G37" s="16">
        <v>4847.83</v>
      </c>
      <c r="H37" s="15">
        <v>5153.45</v>
      </c>
      <c r="I37" s="10"/>
      <c r="K37" s="45" t="s">
        <v>12</v>
      </c>
      <c r="L37" s="19">
        <f t="shared" si="0"/>
        <v>3729.09</v>
      </c>
      <c r="M37" s="19">
        <f t="shared" si="0"/>
        <v>3848.41</v>
      </c>
      <c r="N37" s="19">
        <f t="shared" si="0"/>
        <v>4150.8100000000004</v>
      </c>
      <c r="O37" s="19">
        <f t="shared" si="0"/>
        <v>4482.62</v>
      </c>
      <c r="P37" s="19">
        <f t="shared" si="0"/>
        <v>4847.83</v>
      </c>
      <c r="Q37" s="19">
        <f t="shared" si="0"/>
        <v>5153.45</v>
      </c>
      <c r="S37" s="45" t="s">
        <v>12</v>
      </c>
      <c r="T37" s="18">
        <f t="shared" si="3"/>
        <v>0.20499999999999999</v>
      </c>
      <c r="U37" s="18">
        <f t="shared" si="1"/>
        <v>0.20499999999999999</v>
      </c>
      <c r="V37" s="18">
        <f t="shared" si="1"/>
        <v>0.20499999999999999</v>
      </c>
      <c r="W37" s="18">
        <f t="shared" si="1"/>
        <v>0.20499999999999999</v>
      </c>
      <c r="X37" s="18">
        <f t="shared" si="1"/>
        <v>0.20499999999999999</v>
      </c>
      <c r="Y37" s="18">
        <f t="shared" si="1"/>
        <v>0.20499999999999999</v>
      </c>
      <c r="AA37" s="37"/>
      <c r="AB37" s="45" t="s">
        <v>12</v>
      </c>
      <c r="AC37" s="28">
        <f t="shared" si="4"/>
        <v>4914.8411776000003</v>
      </c>
      <c r="AD37" s="28">
        <f t="shared" si="2"/>
        <v>5072.1017557333334</v>
      </c>
      <c r="AE37" s="28">
        <f t="shared" si="2"/>
        <v>5470.6568917333343</v>
      </c>
      <c r="AF37" s="28">
        <f t="shared" si="2"/>
        <v>5907.973623466667</v>
      </c>
      <c r="AG37" s="28">
        <f t="shared" si="2"/>
        <v>6389.3106645333346</v>
      </c>
      <c r="AH37" s="28">
        <f t="shared" si="2"/>
        <v>6792.1096746666663</v>
      </c>
      <c r="AI37" s="37"/>
      <c r="AJ37" s="33"/>
      <c r="AK37" s="33"/>
    </row>
    <row r="38" spans="1:37" x14ac:dyDescent="0.2">
      <c r="A38" s="10"/>
      <c r="B38" s="45" t="s">
        <v>13</v>
      </c>
      <c r="C38" s="22">
        <v>3590.97</v>
      </c>
      <c r="D38" s="15">
        <v>3810.67</v>
      </c>
      <c r="E38" s="16">
        <v>3872.64</v>
      </c>
      <c r="F38" s="15">
        <v>4082.05</v>
      </c>
      <c r="G38" s="16">
        <v>4465.76</v>
      </c>
      <c r="H38" s="15">
        <v>4617.59</v>
      </c>
      <c r="I38" s="10"/>
      <c r="K38" s="45" t="s">
        <v>13</v>
      </c>
      <c r="L38" s="19">
        <f t="shared" si="0"/>
        <v>3590.97</v>
      </c>
      <c r="M38" s="19">
        <f t="shared" si="0"/>
        <v>3810.67</v>
      </c>
      <c r="N38" s="19">
        <f t="shared" si="0"/>
        <v>3872.64</v>
      </c>
      <c r="O38" s="19">
        <f t="shared" si="0"/>
        <v>4082.05</v>
      </c>
      <c r="P38" s="19">
        <f t="shared" si="0"/>
        <v>4465.76</v>
      </c>
      <c r="Q38" s="19">
        <f t="shared" si="0"/>
        <v>4617.59</v>
      </c>
      <c r="S38" s="45" t="s">
        <v>13</v>
      </c>
      <c r="T38" s="18">
        <f t="shared" si="3"/>
        <v>0.20499999999999999</v>
      </c>
      <c r="U38" s="18">
        <f t="shared" si="1"/>
        <v>0.20499999999999999</v>
      </c>
      <c r="V38" s="18">
        <f t="shared" si="1"/>
        <v>0.20499999999999999</v>
      </c>
      <c r="W38" s="18">
        <f t="shared" si="1"/>
        <v>0.20499999999999999</v>
      </c>
      <c r="X38" s="18">
        <f t="shared" si="1"/>
        <v>0.20499999999999999</v>
      </c>
      <c r="Y38" s="18">
        <f t="shared" si="1"/>
        <v>0.20499999999999999</v>
      </c>
      <c r="AA38" s="37"/>
      <c r="AB38" s="45" t="s">
        <v>13</v>
      </c>
      <c r="AC38" s="28">
        <f t="shared" si="4"/>
        <v>4732.8027007999999</v>
      </c>
      <c r="AD38" s="28">
        <f t="shared" si="2"/>
        <v>5022.3614421333341</v>
      </c>
      <c r="AE38" s="28">
        <f t="shared" si="2"/>
        <v>5104.0362496000007</v>
      </c>
      <c r="AF38" s="28">
        <f t="shared" si="2"/>
        <v>5380.0330453333345</v>
      </c>
      <c r="AG38" s="28">
        <f t="shared" si="2"/>
        <v>5885.752593066667</v>
      </c>
      <c r="AH38" s="28">
        <f t="shared" si="2"/>
        <v>6085.8604842666673</v>
      </c>
      <c r="AI38" s="37"/>
      <c r="AJ38" s="33"/>
      <c r="AK38" s="33"/>
    </row>
    <row r="39" spans="1:37" x14ac:dyDescent="0.2">
      <c r="A39" s="10"/>
      <c r="B39" s="45">
        <v>8</v>
      </c>
      <c r="C39" s="22">
        <v>3391.44</v>
      </c>
      <c r="D39" s="15">
        <v>3596.59</v>
      </c>
      <c r="E39" s="16">
        <v>3738.68</v>
      </c>
      <c r="F39" s="15">
        <v>3883.66</v>
      </c>
      <c r="G39" s="16">
        <v>4040.37</v>
      </c>
      <c r="H39" s="15">
        <v>4115.7299999999996</v>
      </c>
      <c r="I39" s="10"/>
      <c r="K39" s="45">
        <v>8</v>
      </c>
      <c r="L39" s="19">
        <f t="shared" si="0"/>
        <v>3391.44</v>
      </c>
      <c r="M39" s="19">
        <f t="shared" si="0"/>
        <v>3596.59</v>
      </c>
      <c r="N39" s="19">
        <f t="shared" si="0"/>
        <v>3738.68</v>
      </c>
      <c r="O39" s="19">
        <f t="shared" si="0"/>
        <v>3883.66</v>
      </c>
      <c r="P39" s="19">
        <f t="shared" si="0"/>
        <v>4040.37</v>
      </c>
      <c r="Q39" s="19">
        <f t="shared" si="0"/>
        <v>4115.7299999999996</v>
      </c>
      <c r="S39" s="45">
        <v>8</v>
      </c>
      <c r="T39" s="18">
        <f t="shared" si="3"/>
        <v>0.20499999999999999</v>
      </c>
      <c r="U39" s="18">
        <f t="shared" si="1"/>
        <v>0.20499999999999999</v>
      </c>
      <c r="V39" s="18">
        <f t="shared" si="1"/>
        <v>0.20499999999999999</v>
      </c>
      <c r="W39" s="18">
        <f t="shared" si="1"/>
        <v>0.20499999999999999</v>
      </c>
      <c r="X39" s="18">
        <f t="shared" si="1"/>
        <v>0.20499999999999999</v>
      </c>
      <c r="Y39" s="18">
        <f t="shared" si="1"/>
        <v>0.20499999999999999</v>
      </c>
      <c r="AA39" s="37"/>
      <c r="AB39" s="45">
        <v>8</v>
      </c>
      <c r="AC39" s="28">
        <f t="shared" si="4"/>
        <v>4504.7480088000002</v>
      </c>
      <c r="AD39" s="28">
        <f t="shared" si="2"/>
        <v>4777.2425992999997</v>
      </c>
      <c r="AE39" s="28">
        <f t="shared" si="2"/>
        <v>4965.9764835999995</v>
      </c>
      <c r="AF39" s="28">
        <f t="shared" si="2"/>
        <v>5158.5490682</v>
      </c>
      <c r="AG39" s="28">
        <f t="shared" si="2"/>
        <v>5366.7022599000002</v>
      </c>
      <c r="AH39" s="28">
        <f t="shared" si="2"/>
        <v>5466.8006870999998</v>
      </c>
      <c r="AI39" s="37"/>
      <c r="AJ39" s="33"/>
      <c r="AK39" s="33"/>
    </row>
    <row r="40" spans="1:37" x14ac:dyDescent="0.2">
      <c r="A40" s="10"/>
      <c r="B40" s="45">
        <v>7</v>
      </c>
      <c r="C40" s="22">
        <v>3205.23</v>
      </c>
      <c r="D40" s="15">
        <v>3441.58</v>
      </c>
      <c r="E40" s="16">
        <v>3582.38</v>
      </c>
      <c r="F40" s="15">
        <v>3724.47</v>
      </c>
      <c r="G40" s="16">
        <v>3860.94</v>
      </c>
      <c r="H40" s="15">
        <v>3935.06</v>
      </c>
      <c r="I40" s="10"/>
      <c r="K40" s="45">
        <v>7</v>
      </c>
      <c r="L40" s="19">
        <f t="shared" si="0"/>
        <v>3205.23</v>
      </c>
      <c r="M40" s="19">
        <f t="shared" si="0"/>
        <v>3441.58</v>
      </c>
      <c r="N40" s="19">
        <f t="shared" si="0"/>
        <v>3582.38</v>
      </c>
      <c r="O40" s="19">
        <f t="shared" si="0"/>
        <v>3724.47</v>
      </c>
      <c r="P40" s="19">
        <f t="shared" si="0"/>
        <v>3860.94</v>
      </c>
      <c r="Q40" s="19">
        <f t="shared" si="0"/>
        <v>3935.06</v>
      </c>
      <c r="S40" s="45">
        <v>7</v>
      </c>
      <c r="T40" s="18">
        <f t="shared" si="3"/>
        <v>0.20499999999999999</v>
      </c>
      <c r="U40" s="18">
        <f t="shared" si="1"/>
        <v>0.20499999999999999</v>
      </c>
      <c r="V40" s="18">
        <f t="shared" si="1"/>
        <v>0.20499999999999999</v>
      </c>
      <c r="W40" s="18">
        <f t="shared" si="1"/>
        <v>0.20499999999999999</v>
      </c>
      <c r="X40" s="18">
        <f t="shared" si="1"/>
        <v>0.20499999999999999</v>
      </c>
      <c r="Y40" s="18">
        <f t="shared" si="1"/>
        <v>0.20499999999999999</v>
      </c>
      <c r="AA40" s="37"/>
      <c r="AB40" s="45">
        <v>7</v>
      </c>
      <c r="AC40" s="28">
        <f t="shared" si="4"/>
        <v>4257.4108521000007</v>
      </c>
      <c r="AD40" s="28">
        <f t="shared" si="2"/>
        <v>4571.3474666000002</v>
      </c>
      <c r="AE40" s="28">
        <f t="shared" si="2"/>
        <v>4758.3678825999996</v>
      </c>
      <c r="AF40" s="28">
        <f t="shared" si="2"/>
        <v>4947.1017669000003</v>
      </c>
      <c r="AG40" s="28">
        <f t="shared" si="2"/>
        <v>5128.3707738000003</v>
      </c>
      <c r="AH40" s="28">
        <f t="shared" si="2"/>
        <v>5226.822146200001</v>
      </c>
      <c r="AI40" s="37"/>
      <c r="AJ40" s="33"/>
      <c r="AK40" s="33"/>
    </row>
    <row r="41" spans="1:37" x14ac:dyDescent="0.2">
      <c r="A41" s="10"/>
      <c r="B41" s="45">
        <v>6</v>
      </c>
      <c r="C41" s="22">
        <v>3152.04</v>
      </c>
      <c r="D41" s="15">
        <v>3346.55</v>
      </c>
      <c r="E41" s="16">
        <v>3482.94</v>
      </c>
      <c r="F41" s="15">
        <v>3617.92</v>
      </c>
      <c r="G41" s="16">
        <v>3750.49</v>
      </c>
      <c r="H41" s="15">
        <v>3819.26</v>
      </c>
      <c r="I41" s="10"/>
      <c r="K41" s="45">
        <v>6</v>
      </c>
      <c r="L41" s="19">
        <f t="shared" si="0"/>
        <v>3152.04</v>
      </c>
      <c r="M41" s="19">
        <f t="shared" si="0"/>
        <v>3346.55</v>
      </c>
      <c r="N41" s="19">
        <f t="shared" si="0"/>
        <v>3482.94</v>
      </c>
      <c r="O41" s="19">
        <f t="shared" si="0"/>
        <v>3617.92</v>
      </c>
      <c r="P41" s="19">
        <f t="shared" si="0"/>
        <v>3750.49</v>
      </c>
      <c r="Q41" s="19">
        <f t="shared" si="0"/>
        <v>3819.26</v>
      </c>
      <c r="S41" s="45">
        <v>6</v>
      </c>
      <c r="T41" s="18">
        <f t="shared" si="3"/>
        <v>0.20499999999999999</v>
      </c>
      <c r="U41" s="18">
        <f t="shared" si="1"/>
        <v>0.20499999999999999</v>
      </c>
      <c r="V41" s="18">
        <f t="shared" si="1"/>
        <v>0.20499999999999999</v>
      </c>
      <c r="W41" s="18">
        <f t="shared" si="1"/>
        <v>0.20499999999999999</v>
      </c>
      <c r="X41" s="18">
        <f t="shared" si="1"/>
        <v>0.20499999999999999</v>
      </c>
      <c r="Y41" s="18">
        <f t="shared" si="1"/>
        <v>0.20499999999999999</v>
      </c>
      <c r="AA41" s="37"/>
      <c r="AB41" s="45">
        <v>6</v>
      </c>
      <c r="AC41" s="28">
        <f t="shared" si="4"/>
        <v>4186.7601708000002</v>
      </c>
      <c r="AD41" s="28">
        <f t="shared" si="2"/>
        <v>4445.1219685000005</v>
      </c>
      <c r="AE41" s="28">
        <f t="shared" si="2"/>
        <v>4626.2847138000006</v>
      </c>
      <c r="AF41" s="28">
        <f t="shared" si="2"/>
        <v>4805.5745983999996</v>
      </c>
      <c r="AG41" s="28">
        <f t="shared" si="2"/>
        <v>4981.6633523</v>
      </c>
      <c r="AH41" s="28">
        <f t="shared" si="2"/>
        <v>5073.008480200001</v>
      </c>
      <c r="AI41" s="37"/>
      <c r="AJ41" s="33"/>
      <c r="AK41" s="33"/>
    </row>
    <row r="42" spans="1:37" x14ac:dyDescent="0.2">
      <c r="A42" s="10"/>
      <c r="B42" s="45">
        <v>5</v>
      </c>
      <c r="C42" s="22">
        <v>3038.99</v>
      </c>
      <c r="D42" s="15">
        <v>3227.67</v>
      </c>
      <c r="E42" s="16">
        <v>3355.11</v>
      </c>
      <c r="F42" s="15">
        <v>3490.06</v>
      </c>
      <c r="G42" s="16">
        <v>3615.47</v>
      </c>
      <c r="H42" s="15">
        <v>3680.28</v>
      </c>
      <c r="I42" s="10"/>
      <c r="K42" s="45">
        <v>5</v>
      </c>
      <c r="L42" s="19">
        <f t="shared" si="0"/>
        <v>3038.99</v>
      </c>
      <c r="M42" s="19">
        <f t="shared" si="0"/>
        <v>3227.67</v>
      </c>
      <c r="N42" s="19">
        <f t="shared" si="0"/>
        <v>3355.11</v>
      </c>
      <c r="O42" s="19">
        <f t="shared" si="0"/>
        <v>3490.06</v>
      </c>
      <c r="P42" s="19">
        <f t="shared" si="0"/>
        <v>3615.47</v>
      </c>
      <c r="Q42" s="19">
        <f t="shared" si="0"/>
        <v>3680.28</v>
      </c>
      <c r="S42" s="45">
        <v>5</v>
      </c>
      <c r="T42" s="18">
        <f t="shared" si="3"/>
        <v>0.20499999999999999</v>
      </c>
      <c r="U42" s="18">
        <f t="shared" si="1"/>
        <v>0.20499999999999999</v>
      </c>
      <c r="V42" s="18">
        <f t="shared" si="1"/>
        <v>0.20499999999999999</v>
      </c>
      <c r="W42" s="18">
        <f t="shared" si="1"/>
        <v>0.20499999999999999</v>
      </c>
      <c r="X42" s="18">
        <f t="shared" si="1"/>
        <v>0.20499999999999999</v>
      </c>
      <c r="Y42" s="18">
        <f t="shared" si="1"/>
        <v>0.20499999999999999</v>
      </c>
      <c r="AA42" s="37"/>
      <c r="AB42" s="45">
        <v>5</v>
      </c>
      <c r="AC42" s="28">
        <f t="shared" si="4"/>
        <v>4036.5992473000001</v>
      </c>
      <c r="AD42" s="28">
        <f t="shared" si="2"/>
        <v>4287.2172308999998</v>
      </c>
      <c r="AE42" s="28">
        <f t="shared" si="2"/>
        <v>4456.4919596999998</v>
      </c>
      <c r="AF42" s="28">
        <f t="shared" si="2"/>
        <v>4635.7419962000004</v>
      </c>
      <c r="AG42" s="28">
        <f t="shared" si="2"/>
        <v>4802.3203369000003</v>
      </c>
      <c r="AH42" s="28">
        <f t="shared" si="2"/>
        <v>4888.4055156000004</v>
      </c>
      <c r="AI42" s="37"/>
      <c r="AJ42" s="33"/>
      <c r="AK42" s="33"/>
    </row>
    <row r="43" spans="1:37" x14ac:dyDescent="0.2">
      <c r="A43" s="10"/>
      <c r="B43" s="45">
        <v>4</v>
      </c>
      <c r="C43" s="22">
        <v>2912.62</v>
      </c>
      <c r="D43" s="15">
        <v>3103.55</v>
      </c>
      <c r="E43" s="16">
        <v>3263.75</v>
      </c>
      <c r="F43" s="15">
        <v>3363.48</v>
      </c>
      <c r="G43" s="16">
        <v>3463.2</v>
      </c>
      <c r="H43" s="15">
        <v>3521.6</v>
      </c>
      <c r="I43" s="10"/>
      <c r="K43" s="45">
        <v>4</v>
      </c>
      <c r="L43" s="19">
        <f t="shared" si="0"/>
        <v>2912.62</v>
      </c>
      <c r="M43" s="19">
        <f t="shared" si="0"/>
        <v>3103.55</v>
      </c>
      <c r="N43" s="19">
        <f t="shared" si="0"/>
        <v>3263.75</v>
      </c>
      <c r="O43" s="19">
        <f t="shared" si="0"/>
        <v>3363.48</v>
      </c>
      <c r="P43" s="19">
        <f t="shared" si="0"/>
        <v>3463.2</v>
      </c>
      <c r="Q43" s="19">
        <f t="shared" si="0"/>
        <v>3521.6</v>
      </c>
      <c r="S43" s="45">
        <v>4</v>
      </c>
      <c r="T43" s="18">
        <f t="shared" si="3"/>
        <v>0.20499999999999999</v>
      </c>
      <c r="U43" s="18">
        <f t="shared" si="1"/>
        <v>0.20499999999999999</v>
      </c>
      <c r="V43" s="18">
        <f t="shared" si="1"/>
        <v>0.20499999999999999</v>
      </c>
      <c r="W43" s="18">
        <f t="shared" si="1"/>
        <v>0.20499999999999999</v>
      </c>
      <c r="X43" s="18">
        <f t="shared" si="1"/>
        <v>0.20499999999999999</v>
      </c>
      <c r="Y43" s="18">
        <f t="shared" si="1"/>
        <v>0.20499999999999999</v>
      </c>
      <c r="AA43" s="37"/>
      <c r="AB43" s="45">
        <v>4</v>
      </c>
      <c r="AC43" s="28">
        <f t="shared" si="4"/>
        <v>3868.7457674000002</v>
      </c>
      <c r="AD43" s="28">
        <f t="shared" si="2"/>
        <v>4122.3523585000012</v>
      </c>
      <c r="AE43" s="28">
        <f t="shared" si="2"/>
        <v>4335.1412124999997</v>
      </c>
      <c r="AF43" s="28">
        <f t="shared" si="2"/>
        <v>4467.6095796</v>
      </c>
      <c r="AG43" s="28">
        <f t="shared" si="2"/>
        <v>4600.0646639999995</v>
      </c>
      <c r="AH43" s="28">
        <f t="shared" si="2"/>
        <v>4677.6356320000004</v>
      </c>
      <c r="AI43" s="37"/>
      <c r="AJ43" s="33"/>
      <c r="AK43" s="33"/>
    </row>
    <row r="44" spans="1:37" x14ac:dyDescent="0.2">
      <c r="A44" s="10"/>
      <c r="B44" s="45">
        <v>3</v>
      </c>
      <c r="C44" s="22">
        <v>2872.69</v>
      </c>
      <c r="D44" s="15">
        <v>3078.02</v>
      </c>
      <c r="E44" s="16">
        <v>3127.99</v>
      </c>
      <c r="F44" s="15">
        <v>3242.21</v>
      </c>
      <c r="G44" s="16">
        <v>3327.92</v>
      </c>
      <c r="H44" s="15">
        <v>3406.43</v>
      </c>
      <c r="I44" s="10"/>
      <c r="K44" s="45">
        <v>3</v>
      </c>
      <c r="L44" s="19">
        <f t="shared" si="0"/>
        <v>2872.69</v>
      </c>
      <c r="M44" s="19">
        <f t="shared" si="0"/>
        <v>3078.02</v>
      </c>
      <c r="N44" s="19">
        <f t="shared" si="0"/>
        <v>3127.99</v>
      </c>
      <c r="O44" s="19">
        <f t="shared" si="0"/>
        <v>3242.21</v>
      </c>
      <c r="P44" s="19">
        <f t="shared" si="0"/>
        <v>3327.92</v>
      </c>
      <c r="Q44" s="19">
        <f t="shared" si="0"/>
        <v>3406.43</v>
      </c>
      <c r="S44" s="45">
        <v>3</v>
      </c>
      <c r="T44" s="18">
        <f t="shared" si="3"/>
        <v>0.20499999999999999</v>
      </c>
      <c r="U44" s="18">
        <f t="shared" si="1"/>
        <v>0.20499999999999999</v>
      </c>
      <c r="V44" s="18">
        <f t="shared" si="1"/>
        <v>0.20499999999999999</v>
      </c>
      <c r="W44" s="18">
        <f t="shared" si="1"/>
        <v>0.20499999999999999</v>
      </c>
      <c r="X44" s="18">
        <f t="shared" si="1"/>
        <v>0.20499999999999999</v>
      </c>
      <c r="Y44" s="18">
        <f t="shared" si="1"/>
        <v>0.20499999999999999</v>
      </c>
      <c r="AA44" s="37"/>
      <c r="AB44" s="45">
        <v>3</v>
      </c>
      <c r="AC44" s="28">
        <f t="shared" si="4"/>
        <v>3815.7079463000005</v>
      </c>
      <c r="AD44" s="28">
        <f t="shared" si="2"/>
        <v>4088.4416254000002</v>
      </c>
      <c r="AE44" s="28">
        <f t="shared" si="2"/>
        <v>4154.8152772999993</v>
      </c>
      <c r="AF44" s="28">
        <f t="shared" si="2"/>
        <v>4306.5302767000003</v>
      </c>
      <c r="AG44" s="28">
        <f t="shared" si="2"/>
        <v>4420.3762983999995</v>
      </c>
      <c r="AH44" s="28">
        <f t="shared" si="2"/>
        <v>4524.6587760999992</v>
      </c>
      <c r="AI44" s="37"/>
      <c r="AJ44" s="33"/>
      <c r="AK44" s="33"/>
    </row>
    <row r="45" spans="1:37" x14ac:dyDescent="0.2">
      <c r="A45" s="10"/>
      <c r="B45" s="45" t="s">
        <v>24</v>
      </c>
      <c r="C45" s="42">
        <v>2711.6</v>
      </c>
      <c r="D45" s="19">
        <v>2945.82</v>
      </c>
      <c r="E45" s="20">
        <v>3031.62</v>
      </c>
      <c r="F45" s="19">
        <v>3146.03</v>
      </c>
      <c r="G45" s="20">
        <v>3224.63</v>
      </c>
      <c r="H45" s="19">
        <v>3283.31</v>
      </c>
      <c r="I45" s="10"/>
      <c r="K45" s="45" t="s">
        <v>24</v>
      </c>
      <c r="L45" s="19">
        <f t="shared" si="0"/>
        <v>2711.6</v>
      </c>
      <c r="M45" s="19">
        <f t="shared" si="0"/>
        <v>2945.82</v>
      </c>
      <c r="N45" s="19">
        <f t="shared" si="0"/>
        <v>3031.62</v>
      </c>
      <c r="O45" s="19">
        <f t="shared" si="0"/>
        <v>3146.03</v>
      </c>
      <c r="P45" s="19">
        <f t="shared" si="0"/>
        <v>3224.63</v>
      </c>
      <c r="Q45" s="19">
        <f t="shared" si="0"/>
        <v>3283.31</v>
      </c>
      <c r="S45" s="45" t="s">
        <v>24</v>
      </c>
      <c r="T45" s="18">
        <f t="shared" si="3"/>
        <v>0.20499999999999999</v>
      </c>
      <c r="U45" s="18">
        <f t="shared" si="3"/>
        <v>0.20499999999999999</v>
      </c>
      <c r="V45" s="18">
        <f t="shared" si="3"/>
        <v>0.20499999999999999</v>
      </c>
      <c r="W45" s="18">
        <f t="shared" si="3"/>
        <v>0.20499999999999999</v>
      </c>
      <c r="X45" s="18">
        <f t="shared" si="3"/>
        <v>0.20499999999999999</v>
      </c>
      <c r="Y45" s="18">
        <f t="shared" si="3"/>
        <v>0.20499999999999999</v>
      </c>
      <c r="AA45" s="37"/>
      <c r="AB45" s="45" t="s">
        <v>24</v>
      </c>
      <c r="AC45" s="28">
        <f t="shared" si="4"/>
        <v>3601.7369319999998</v>
      </c>
      <c r="AD45" s="28">
        <f t="shared" si="4"/>
        <v>3912.8443314000001</v>
      </c>
      <c r="AE45" s="28">
        <f t="shared" si="4"/>
        <v>4026.8098974000004</v>
      </c>
      <c r="AF45" s="28">
        <f t="shared" si="4"/>
        <v>4178.7772681000006</v>
      </c>
      <c r="AG45" s="28">
        <f t="shared" si="4"/>
        <v>4283.1792900999999</v>
      </c>
      <c r="AH45" s="28">
        <f t="shared" si="4"/>
        <v>4361.1221737000005</v>
      </c>
      <c r="AI45" s="37"/>
      <c r="AJ45" s="33"/>
      <c r="AK45" s="33"/>
    </row>
    <row r="46" spans="1:37" x14ac:dyDescent="0.2">
      <c r="A46" s="10"/>
      <c r="B46" s="45">
        <v>2</v>
      </c>
      <c r="C46" s="22">
        <v>2692.16</v>
      </c>
      <c r="D46" s="15">
        <v>2894.28</v>
      </c>
      <c r="E46" s="16">
        <v>2944.67</v>
      </c>
      <c r="F46" s="15">
        <v>3016.58</v>
      </c>
      <c r="G46" s="16">
        <v>3174.63</v>
      </c>
      <c r="H46" s="15">
        <v>3339.97</v>
      </c>
      <c r="I46" s="10"/>
      <c r="K46" s="45">
        <v>2</v>
      </c>
      <c r="L46" s="19">
        <f t="shared" si="0"/>
        <v>2692.16</v>
      </c>
      <c r="M46" s="19">
        <f t="shared" si="0"/>
        <v>2894.28</v>
      </c>
      <c r="N46" s="19">
        <f t="shared" si="0"/>
        <v>2944.67</v>
      </c>
      <c r="O46" s="19">
        <f t="shared" si="0"/>
        <v>3016.58</v>
      </c>
      <c r="P46" s="19">
        <f t="shared" si="0"/>
        <v>3174.63</v>
      </c>
      <c r="Q46" s="19">
        <f t="shared" si="0"/>
        <v>3339.97</v>
      </c>
      <c r="S46" s="45">
        <v>2</v>
      </c>
      <c r="T46" s="18">
        <f t="shared" si="3"/>
        <v>0.20499999999999999</v>
      </c>
      <c r="U46" s="18">
        <f t="shared" si="3"/>
        <v>0.20499999999999999</v>
      </c>
      <c r="V46" s="18">
        <f t="shared" si="3"/>
        <v>0.20499999999999999</v>
      </c>
      <c r="W46" s="18">
        <f t="shared" si="3"/>
        <v>0.20499999999999999</v>
      </c>
      <c r="X46" s="18">
        <f t="shared" si="3"/>
        <v>0.20499999999999999</v>
      </c>
      <c r="Y46" s="18">
        <f t="shared" si="3"/>
        <v>0.20499999999999999</v>
      </c>
      <c r="AA46" s="37"/>
      <c r="AB46" s="45">
        <v>2</v>
      </c>
      <c r="AC46" s="28">
        <f t="shared" si="4"/>
        <v>3575.9153632000002</v>
      </c>
      <c r="AD46" s="28">
        <f t="shared" si="4"/>
        <v>3844.3852955999996</v>
      </c>
      <c r="AE46" s="28">
        <f t="shared" si="4"/>
        <v>3911.3168209</v>
      </c>
      <c r="AF46" s="28">
        <f t="shared" si="4"/>
        <v>4006.8327165999999</v>
      </c>
      <c r="AG46" s="28">
        <f t="shared" si="4"/>
        <v>4216.7657901000002</v>
      </c>
      <c r="AH46" s="28">
        <f t="shared" si="4"/>
        <v>4436.3819518999999</v>
      </c>
      <c r="AI46" s="37"/>
      <c r="AJ46" s="33"/>
      <c r="AK46" s="33"/>
    </row>
    <row r="47" spans="1:37" x14ac:dyDescent="0.2">
      <c r="A47" s="10"/>
      <c r="B47" s="46">
        <v>1</v>
      </c>
      <c r="C47" s="43"/>
      <c r="D47" s="24">
        <v>2465.52</v>
      </c>
      <c r="E47" s="25">
        <v>2498.86</v>
      </c>
      <c r="F47" s="24">
        <v>2540.5500000000002</v>
      </c>
      <c r="G47" s="25">
        <v>2579.42</v>
      </c>
      <c r="H47" s="24">
        <v>2679.47</v>
      </c>
      <c r="I47" s="10"/>
      <c r="K47" s="46">
        <v>1</v>
      </c>
      <c r="L47" s="26">
        <f t="shared" si="0"/>
        <v>0</v>
      </c>
      <c r="M47" s="26">
        <f t="shared" si="0"/>
        <v>2465.52</v>
      </c>
      <c r="N47" s="26">
        <f t="shared" si="0"/>
        <v>2498.86</v>
      </c>
      <c r="O47" s="26">
        <f t="shared" si="0"/>
        <v>2540.5500000000002</v>
      </c>
      <c r="P47" s="26">
        <f t="shared" si="0"/>
        <v>2579.42</v>
      </c>
      <c r="Q47" s="26">
        <f t="shared" si="0"/>
        <v>2679.47</v>
      </c>
      <c r="S47" s="46">
        <v>1</v>
      </c>
      <c r="T47" s="27">
        <f t="shared" si="3"/>
        <v>0</v>
      </c>
      <c r="U47" s="27">
        <f t="shared" si="3"/>
        <v>0.20499999999999999</v>
      </c>
      <c r="V47" s="27">
        <f t="shared" si="3"/>
        <v>0.20499999999999999</v>
      </c>
      <c r="W47" s="27">
        <f t="shared" si="3"/>
        <v>0.20499999999999999</v>
      </c>
      <c r="X47" s="27">
        <f t="shared" si="3"/>
        <v>0.20499999999999999</v>
      </c>
      <c r="Y47" s="27">
        <f t="shared" si="3"/>
        <v>0.20499999999999999</v>
      </c>
      <c r="AA47" s="37"/>
      <c r="AB47" s="46">
        <v>1</v>
      </c>
      <c r="AC47" s="28">
        <f t="shared" si="4"/>
        <v>0</v>
      </c>
      <c r="AD47" s="28">
        <f t="shared" si="4"/>
        <v>3274.8762504000001</v>
      </c>
      <c r="AE47" s="28">
        <f t="shared" si="4"/>
        <v>3319.1607722000003</v>
      </c>
      <c r="AF47" s="28">
        <f t="shared" si="4"/>
        <v>3374.5363485000003</v>
      </c>
      <c r="AG47" s="28">
        <f t="shared" si="4"/>
        <v>3426.1662034000005</v>
      </c>
      <c r="AH47" s="28">
        <f t="shared" si="4"/>
        <v>3559.0596169</v>
      </c>
      <c r="AI47" s="37"/>
      <c r="AJ47" s="33"/>
      <c r="AK47" s="33"/>
    </row>
    <row r="48" spans="1:37" x14ac:dyDescent="0.2">
      <c r="A48" s="10"/>
      <c r="B48" s="52"/>
      <c r="C48" s="50"/>
      <c r="D48" s="50"/>
      <c r="E48" s="50"/>
      <c r="F48" s="50"/>
      <c r="G48" s="50"/>
      <c r="H48" s="50"/>
      <c r="I48" s="10"/>
      <c r="K48" s="51"/>
      <c r="L48" s="20"/>
      <c r="M48" s="20"/>
      <c r="N48" s="20"/>
      <c r="O48" s="20"/>
      <c r="P48" s="20"/>
      <c r="Q48" s="20"/>
      <c r="S48" s="51"/>
      <c r="T48" s="48"/>
      <c r="U48" s="48"/>
      <c r="V48" s="48"/>
      <c r="W48" s="48"/>
      <c r="X48" s="48"/>
      <c r="Y48" s="48"/>
      <c r="AA48" s="37"/>
      <c r="AB48" s="37"/>
      <c r="AC48" s="37"/>
      <c r="AD48" s="37"/>
      <c r="AE48" s="37"/>
      <c r="AF48" s="37"/>
      <c r="AG48" s="37"/>
      <c r="AH48" s="37"/>
      <c r="AI48" s="37"/>
      <c r="AJ48" s="33"/>
      <c r="AK48" s="33"/>
    </row>
    <row r="49" spans="1:37" x14ac:dyDescent="0.2">
      <c r="A49" s="10"/>
      <c r="B49" s="72" t="s">
        <v>17</v>
      </c>
      <c r="C49" s="73"/>
      <c r="D49" s="50"/>
      <c r="E49" s="50"/>
      <c r="F49" s="50"/>
      <c r="G49" s="50"/>
      <c r="H49" s="50"/>
      <c r="I49" s="10"/>
      <c r="K49" s="51"/>
      <c r="L49" s="20"/>
      <c r="M49" s="20"/>
      <c r="N49" s="20"/>
      <c r="O49" s="20"/>
      <c r="P49" s="20"/>
      <c r="Q49" s="20"/>
      <c r="S49" s="51"/>
      <c r="T49" s="48"/>
      <c r="U49" s="48"/>
      <c r="V49" s="48"/>
      <c r="W49" s="48"/>
      <c r="X49" s="48"/>
      <c r="Y49" s="48"/>
      <c r="AA49" s="34"/>
      <c r="AB49" s="51"/>
      <c r="AC49" s="20"/>
      <c r="AD49" s="20"/>
      <c r="AE49" s="20"/>
      <c r="AF49" s="20"/>
      <c r="AG49" s="20"/>
      <c r="AH49" s="20"/>
      <c r="AI49" s="34"/>
      <c r="AJ49" s="33"/>
      <c r="AK49" s="33"/>
    </row>
    <row r="50" spans="1:37" x14ac:dyDescent="0.2">
      <c r="A50" s="10"/>
      <c r="B50" s="2" t="s">
        <v>1</v>
      </c>
      <c r="C50" s="3" t="s">
        <v>14</v>
      </c>
      <c r="D50" s="50"/>
      <c r="E50" s="50"/>
      <c r="F50" s="50"/>
      <c r="G50" s="50"/>
      <c r="H50" s="50"/>
      <c r="I50" s="10"/>
      <c r="K50" s="51"/>
      <c r="L50" s="20"/>
      <c r="M50" s="20"/>
      <c r="N50" s="20"/>
      <c r="O50" s="20"/>
      <c r="P50" s="20"/>
      <c r="Q50" s="20"/>
      <c r="S50" s="51"/>
      <c r="T50" s="48"/>
      <c r="U50" s="48"/>
      <c r="V50" s="48"/>
      <c r="W50" s="48"/>
      <c r="X50" s="48"/>
      <c r="Y50" s="48"/>
      <c r="AA50" s="34"/>
      <c r="AB50" s="51"/>
      <c r="AC50" s="20"/>
      <c r="AD50" s="20"/>
      <c r="AE50" s="20"/>
      <c r="AF50" s="20"/>
      <c r="AG50" s="20"/>
      <c r="AH50" s="20"/>
      <c r="AI50" s="34"/>
      <c r="AJ50" s="33"/>
      <c r="AK50" s="33"/>
    </row>
    <row r="51" spans="1:37" x14ac:dyDescent="0.2">
      <c r="A51" s="10"/>
      <c r="B51" s="6">
        <v>538</v>
      </c>
      <c r="C51" s="7">
        <v>0.28239999999999998</v>
      </c>
      <c r="D51" s="50"/>
      <c r="E51" s="50"/>
      <c r="F51" s="50"/>
      <c r="G51" s="50"/>
      <c r="H51" s="50"/>
      <c r="I51" s="10"/>
      <c r="K51" s="51"/>
      <c r="L51" s="20"/>
      <c r="M51" s="20"/>
      <c r="N51" s="20"/>
      <c r="O51" s="20"/>
      <c r="P51" s="20"/>
      <c r="Q51" s="20"/>
      <c r="S51" s="51"/>
      <c r="T51" s="48"/>
      <c r="U51" s="48"/>
      <c r="V51" s="48"/>
      <c r="W51" s="48"/>
      <c r="X51" s="48"/>
      <c r="Y51" s="48"/>
      <c r="AA51" s="34"/>
      <c r="AB51" s="51"/>
      <c r="AC51" s="20"/>
      <c r="AD51" s="20"/>
      <c r="AE51" s="20"/>
      <c r="AF51" s="20"/>
      <c r="AG51" s="20"/>
      <c r="AH51" s="20"/>
      <c r="AI51" s="34"/>
      <c r="AJ51" s="33"/>
      <c r="AK51" s="33"/>
    </row>
    <row r="52" spans="1:37" x14ac:dyDescent="0.2">
      <c r="A52" s="10"/>
      <c r="B52" s="6">
        <v>842.39</v>
      </c>
      <c r="C52" s="7">
        <v>0.25</v>
      </c>
      <c r="D52" s="50"/>
      <c r="E52" s="50"/>
      <c r="F52" s="50"/>
      <c r="G52" s="50"/>
      <c r="H52" s="50"/>
      <c r="I52" s="10"/>
      <c r="K52" s="51"/>
      <c r="L52" s="20"/>
      <c r="M52" s="20"/>
      <c r="N52" s="20"/>
      <c r="O52" s="20"/>
      <c r="P52" s="20"/>
      <c r="Q52" s="20"/>
      <c r="S52" s="51"/>
      <c r="T52" s="48"/>
      <c r="U52" s="48"/>
      <c r="V52" s="48"/>
      <c r="W52" s="48"/>
      <c r="X52" s="48"/>
      <c r="Y52" s="48"/>
      <c r="AA52" s="34"/>
      <c r="AB52" s="51"/>
      <c r="AC52" s="20"/>
      <c r="AD52" s="20"/>
      <c r="AE52" s="20"/>
      <c r="AF52" s="20"/>
      <c r="AG52" s="20"/>
      <c r="AH52" s="20"/>
      <c r="AI52" s="34"/>
      <c r="AJ52" s="33"/>
      <c r="AK52" s="33"/>
    </row>
    <row r="53" spans="1:37" x14ac:dyDescent="0.2">
      <c r="A53" s="10"/>
      <c r="B53" s="6">
        <v>2000</v>
      </c>
      <c r="C53" s="7">
        <v>0.21</v>
      </c>
      <c r="D53" s="50"/>
      <c r="E53" s="50"/>
      <c r="F53" s="50"/>
      <c r="G53" s="50"/>
      <c r="H53" s="50"/>
      <c r="I53" s="10"/>
      <c r="K53" s="51"/>
      <c r="L53" s="20"/>
      <c r="M53" s="20"/>
      <c r="N53" s="20"/>
      <c r="O53" s="20"/>
      <c r="P53" s="20"/>
      <c r="Q53" s="20"/>
      <c r="S53" s="51"/>
      <c r="T53" s="48"/>
      <c r="U53" s="48"/>
      <c r="V53" s="48"/>
      <c r="W53" s="48"/>
      <c r="X53" s="48"/>
      <c r="Y53" s="48"/>
      <c r="AA53" s="34"/>
      <c r="AB53" s="51"/>
      <c r="AC53" s="20"/>
      <c r="AD53" s="20"/>
      <c r="AE53" s="20"/>
      <c r="AF53" s="20"/>
      <c r="AG53" s="20"/>
      <c r="AH53" s="20"/>
      <c r="AI53" s="34"/>
      <c r="AJ53" s="33"/>
      <c r="AK53" s="33"/>
    </row>
    <row r="54" spans="1:37" x14ac:dyDescent="0.2">
      <c r="A54" s="10"/>
      <c r="B54" s="6">
        <v>5175</v>
      </c>
      <c r="C54" s="7">
        <v>0.20499999999999999</v>
      </c>
      <c r="D54" s="50"/>
      <c r="E54" s="50"/>
      <c r="F54" s="50"/>
      <c r="G54" s="50"/>
      <c r="H54" s="50"/>
      <c r="I54" s="10"/>
      <c r="K54" s="51"/>
      <c r="L54" s="20"/>
      <c r="M54" s="20"/>
      <c r="N54" s="20"/>
      <c r="O54" s="20"/>
      <c r="P54" s="20"/>
      <c r="Q54" s="20"/>
      <c r="S54" s="51"/>
      <c r="T54" s="48"/>
      <c r="U54" s="48"/>
      <c r="V54" s="48"/>
      <c r="W54" s="48"/>
      <c r="X54" s="48"/>
      <c r="Y54" s="48"/>
      <c r="AA54" s="34"/>
      <c r="AB54" s="51"/>
      <c r="AC54" s="20"/>
      <c r="AD54" s="20"/>
      <c r="AE54" s="20"/>
      <c r="AF54" s="20"/>
      <c r="AG54" s="20"/>
      <c r="AH54" s="20"/>
      <c r="AI54" s="34"/>
      <c r="AJ54" s="33"/>
      <c r="AK54" s="33"/>
    </row>
    <row r="55" spans="1:37" x14ac:dyDescent="0.2">
      <c r="A55" s="10"/>
      <c r="B55" s="6">
        <v>7450</v>
      </c>
      <c r="C55" s="7">
        <v>0.17699999999999999</v>
      </c>
      <c r="D55" s="50"/>
      <c r="E55" s="50"/>
      <c r="F55" s="50"/>
      <c r="G55" s="50"/>
      <c r="H55" s="50"/>
      <c r="I55" s="10"/>
      <c r="K55" s="51"/>
      <c r="L55" s="20"/>
      <c r="M55" s="20"/>
      <c r="N55" s="20"/>
      <c r="O55" s="20"/>
      <c r="P55" s="20"/>
      <c r="Q55" s="20"/>
      <c r="S55" s="51"/>
      <c r="T55" s="48"/>
      <c r="U55" s="48"/>
      <c r="V55" s="48"/>
      <c r="W55" s="48"/>
      <c r="X55" s="48"/>
      <c r="Y55" s="48"/>
      <c r="AA55" s="34"/>
      <c r="AB55" s="51"/>
      <c r="AC55" s="20"/>
      <c r="AD55" s="20"/>
      <c r="AE55" s="20"/>
      <c r="AF55" s="20"/>
      <c r="AG55" s="20"/>
      <c r="AH55" s="20"/>
      <c r="AI55" s="34"/>
      <c r="AJ55" s="33"/>
      <c r="AK55" s="33"/>
    </row>
    <row r="56" spans="1:37" x14ac:dyDescent="0.2">
      <c r="A56" s="10"/>
      <c r="B56" s="8" t="s">
        <v>2</v>
      </c>
      <c r="C56" s="9">
        <v>1315.06</v>
      </c>
      <c r="D56" s="50"/>
      <c r="E56" s="50"/>
      <c r="F56" s="50"/>
      <c r="G56" s="50"/>
      <c r="H56" s="50"/>
      <c r="I56" s="10"/>
      <c r="K56" s="51"/>
      <c r="L56" s="20"/>
      <c r="M56" s="20"/>
      <c r="N56" s="20"/>
      <c r="O56" s="20"/>
      <c r="P56" s="20"/>
      <c r="Q56" s="20"/>
      <c r="S56" s="51"/>
      <c r="T56" s="48"/>
      <c r="U56" s="48"/>
      <c r="V56" s="48"/>
      <c r="W56" s="48"/>
      <c r="X56" s="48"/>
      <c r="Y56" s="48"/>
      <c r="AA56" s="34"/>
      <c r="AB56" s="51"/>
      <c r="AC56" s="20"/>
      <c r="AD56" s="20"/>
      <c r="AE56" s="20"/>
      <c r="AF56" s="20"/>
      <c r="AG56" s="20"/>
      <c r="AH56" s="20"/>
      <c r="AI56" s="34"/>
      <c r="AJ56" s="33"/>
      <c r="AK56" s="33"/>
    </row>
    <row r="57" spans="1:37" x14ac:dyDescent="0.2">
      <c r="A57" s="10"/>
      <c r="B57" s="10"/>
      <c r="C57" s="10"/>
      <c r="D57" s="10"/>
      <c r="E57" s="10"/>
      <c r="F57" s="10"/>
      <c r="G57" s="10"/>
      <c r="H57" s="10"/>
      <c r="I57" s="10"/>
      <c r="AA57" s="34"/>
      <c r="AB57" s="34"/>
      <c r="AC57" s="34"/>
      <c r="AD57" s="34"/>
      <c r="AE57" s="34"/>
      <c r="AF57" s="34"/>
      <c r="AG57" s="34"/>
      <c r="AH57" s="34"/>
      <c r="AI57" s="34"/>
      <c r="AJ57" s="33"/>
      <c r="AK57" s="33"/>
    </row>
    <row r="58" spans="1:37" x14ac:dyDescent="0.2">
      <c r="A58" s="10"/>
      <c r="B58" s="72" t="s">
        <v>15</v>
      </c>
      <c r="C58" s="74"/>
      <c r="D58" s="74"/>
      <c r="E58" s="74"/>
      <c r="F58" s="74"/>
      <c r="G58" s="74"/>
      <c r="H58" s="73"/>
      <c r="I58" s="10"/>
      <c r="K58" s="49"/>
      <c r="L58" s="49"/>
      <c r="M58" s="49"/>
      <c r="N58" s="49"/>
      <c r="O58" s="49"/>
      <c r="P58" s="49"/>
      <c r="Q58" s="49"/>
      <c r="R58" s="49"/>
      <c r="S58" s="49"/>
      <c r="T58" s="49"/>
      <c r="U58" s="49"/>
      <c r="V58" s="49"/>
      <c r="W58" s="49"/>
      <c r="X58" s="49"/>
      <c r="Y58" s="49"/>
      <c r="AA58" s="34"/>
      <c r="AB58" s="34"/>
      <c r="AC58" s="34"/>
      <c r="AD58" s="34"/>
      <c r="AE58" s="34"/>
      <c r="AF58" s="34"/>
      <c r="AG58" s="34"/>
      <c r="AH58" s="34"/>
      <c r="AI58" s="34"/>
      <c r="AJ58" s="33"/>
      <c r="AK58" s="33"/>
    </row>
    <row r="59" spans="1:37" x14ac:dyDescent="0.2">
      <c r="A59" s="10"/>
      <c r="B59" s="11" t="s">
        <v>3</v>
      </c>
      <c r="C59" s="12" t="s">
        <v>4</v>
      </c>
      <c r="D59" s="13" t="s">
        <v>5</v>
      </c>
      <c r="E59" s="12" t="s">
        <v>6</v>
      </c>
      <c r="F59" s="13" t="s">
        <v>7</v>
      </c>
      <c r="G59" s="13" t="s">
        <v>8</v>
      </c>
      <c r="H59" s="14" t="s">
        <v>9</v>
      </c>
      <c r="I59" s="10"/>
      <c r="K59" s="49"/>
      <c r="L59" s="49"/>
      <c r="M59" s="49"/>
      <c r="N59" s="49"/>
      <c r="O59" s="49"/>
      <c r="P59" s="49"/>
      <c r="Q59" s="49"/>
      <c r="R59" s="49"/>
      <c r="S59" s="49"/>
      <c r="T59" s="49"/>
      <c r="U59" s="49"/>
      <c r="V59" s="49"/>
      <c r="W59" s="49"/>
      <c r="X59" s="49"/>
      <c r="Y59" s="49"/>
      <c r="AA59" s="34"/>
      <c r="AB59" s="34"/>
      <c r="AC59" s="34"/>
      <c r="AD59" s="34"/>
      <c r="AE59" s="34"/>
      <c r="AF59" s="34"/>
      <c r="AG59" s="34"/>
      <c r="AH59" s="34"/>
      <c r="AI59" s="34"/>
    </row>
    <row r="60" spans="1:37" x14ac:dyDescent="0.2">
      <c r="A60" s="10"/>
      <c r="B60" s="44" t="s">
        <v>22</v>
      </c>
      <c r="C60" s="30">
        <v>0.6</v>
      </c>
      <c r="D60" s="30">
        <v>0.6</v>
      </c>
      <c r="E60" s="30">
        <v>0.6</v>
      </c>
      <c r="F60" s="30">
        <v>0.6</v>
      </c>
      <c r="G60" s="30">
        <v>0.6</v>
      </c>
      <c r="H60" s="30"/>
      <c r="I60" s="10"/>
      <c r="K60" s="49"/>
      <c r="L60" s="49"/>
      <c r="M60" s="49"/>
      <c r="N60" s="49"/>
      <c r="O60" s="49"/>
      <c r="P60" s="49"/>
      <c r="Q60" s="49"/>
      <c r="R60" s="49"/>
      <c r="S60" s="49"/>
      <c r="T60" s="49"/>
      <c r="U60" s="49"/>
      <c r="V60" s="49"/>
      <c r="W60" s="49"/>
      <c r="X60" s="49"/>
      <c r="Y60" s="49"/>
      <c r="AA60" s="34"/>
      <c r="AB60" s="34"/>
      <c r="AC60" s="34"/>
      <c r="AD60" s="34"/>
      <c r="AE60" s="34"/>
      <c r="AF60" s="34"/>
      <c r="AG60" s="34"/>
      <c r="AH60" s="34"/>
      <c r="AI60" s="34"/>
    </row>
    <row r="61" spans="1:37" x14ac:dyDescent="0.2">
      <c r="A61" s="10"/>
      <c r="B61" s="45">
        <v>15</v>
      </c>
      <c r="C61" s="30">
        <v>0.6</v>
      </c>
      <c r="D61" s="30">
        <v>0.6</v>
      </c>
      <c r="E61" s="30">
        <v>0.6</v>
      </c>
      <c r="F61" s="30">
        <v>0.6</v>
      </c>
      <c r="G61" s="30">
        <v>0.6</v>
      </c>
      <c r="H61" s="30">
        <v>0.6</v>
      </c>
      <c r="I61" s="10"/>
      <c r="K61" s="49"/>
      <c r="L61" s="49"/>
      <c r="M61" s="49"/>
      <c r="N61" s="49"/>
      <c r="O61" s="49"/>
      <c r="P61" s="49"/>
      <c r="Q61" s="49"/>
      <c r="R61" s="49"/>
      <c r="S61" s="49"/>
      <c r="T61" s="49"/>
      <c r="U61" s="49"/>
      <c r="V61" s="49"/>
      <c r="W61" s="49"/>
      <c r="X61" s="49"/>
      <c r="Y61" s="49"/>
      <c r="AA61" s="34"/>
      <c r="AB61" s="34"/>
      <c r="AC61" s="34"/>
      <c r="AD61" s="34"/>
      <c r="AE61" s="34"/>
      <c r="AF61" s="34"/>
      <c r="AG61" s="34"/>
      <c r="AH61" s="34"/>
      <c r="AI61" s="34"/>
    </row>
    <row r="62" spans="1:37" x14ac:dyDescent="0.2">
      <c r="A62" s="10"/>
      <c r="B62" s="45">
        <v>14</v>
      </c>
      <c r="C62" s="30">
        <v>0.6</v>
      </c>
      <c r="D62" s="30">
        <v>0.6</v>
      </c>
      <c r="E62" s="30">
        <v>0.6</v>
      </c>
      <c r="F62" s="30">
        <v>0.6</v>
      </c>
      <c r="G62" s="30">
        <v>0.6</v>
      </c>
      <c r="H62" s="30">
        <v>0.6</v>
      </c>
      <c r="I62" s="10"/>
      <c r="K62" s="49"/>
      <c r="L62" s="49"/>
      <c r="M62" s="49"/>
      <c r="N62" s="49"/>
      <c r="O62" s="49"/>
      <c r="P62" s="49"/>
      <c r="Q62" s="49"/>
      <c r="R62" s="49"/>
      <c r="S62" s="49"/>
      <c r="T62" s="49"/>
      <c r="U62" s="49"/>
      <c r="V62" s="49"/>
      <c r="W62" s="49"/>
      <c r="X62" s="49"/>
      <c r="Y62" s="49"/>
      <c r="AA62" s="34"/>
      <c r="AB62" s="34"/>
      <c r="AC62" s="34"/>
      <c r="AD62" s="34"/>
      <c r="AE62" s="34"/>
      <c r="AF62" s="34"/>
      <c r="AG62" s="34"/>
      <c r="AH62" s="34"/>
      <c r="AI62" s="34"/>
    </row>
    <row r="63" spans="1:37" x14ac:dyDescent="0.2">
      <c r="A63" s="10"/>
      <c r="B63" s="45">
        <v>13</v>
      </c>
      <c r="C63" s="30">
        <v>0.6</v>
      </c>
      <c r="D63" s="30">
        <v>0.6</v>
      </c>
      <c r="E63" s="30">
        <v>0.6</v>
      </c>
      <c r="F63" s="30">
        <v>0.6</v>
      </c>
      <c r="G63" s="30">
        <v>0.6</v>
      </c>
      <c r="H63" s="30">
        <v>0.6</v>
      </c>
      <c r="I63" s="10"/>
      <c r="K63" s="49"/>
      <c r="L63" s="49"/>
      <c r="M63" s="49"/>
      <c r="N63" s="49"/>
      <c r="O63" s="49"/>
      <c r="P63" s="49"/>
      <c r="Q63" s="49"/>
      <c r="R63" s="49"/>
      <c r="S63" s="49"/>
      <c r="T63" s="49"/>
      <c r="U63" s="49"/>
      <c r="V63" s="49"/>
      <c r="W63" s="49"/>
      <c r="X63" s="49"/>
      <c r="Y63" s="49"/>
      <c r="AA63" s="34"/>
      <c r="AB63" s="34"/>
      <c r="AC63" s="34"/>
      <c r="AD63" s="34"/>
      <c r="AE63" s="34"/>
      <c r="AF63" s="34"/>
      <c r="AG63" s="34"/>
      <c r="AH63" s="34"/>
      <c r="AI63" s="34"/>
    </row>
    <row r="64" spans="1:37" x14ac:dyDescent="0.2">
      <c r="A64" s="10"/>
      <c r="B64" s="47">
        <v>12</v>
      </c>
      <c r="C64" s="29">
        <v>0.8</v>
      </c>
      <c r="D64" s="29">
        <v>0.8</v>
      </c>
      <c r="E64" s="29">
        <v>0.8</v>
      </c>
      <c r="F64" s="29">
        <v>0.8</v>
      </c>
      <c r="G64" s="29">
        <v>0.8</v>
      </c>
      <c r="H64" s="29">
        <v>0.8</v>
      </c>
      <c r="I64" s="10"/>
      <c r="K64" s="49"/>
      <c r="L64" s="49"/>
      <c r="M64" s="49"/>
      <c r="N64" s="49"/>
      <c r="O64" s="49"/>
      <c r="P64" s="49"/>
      <c r="Q64" s="49"/>
      <c r="R64" s="49"/>
      <c r="S64" s="49"/>
      <c r="T64" s="49"/>
      <c r="U64" s="49"/>
      <c r="V64" s="49"/>
      <c r="W64" s="49"/>
      <c r="X64" s="49"/>
      <c r="Y64" s="49"/>
      <c r="AA64" s="34"/>
      <c r="AB64" s="34"/>
      <c r="AC64" s="34"/>
      <c r="AD64" s="34"/>
      <c r="AE64" s="34"/>
      <c r="AF64" s="34"/>
      <c r="AG64" s="34"/>
      <c r="AH64" s="34"/>
      <c r="AI64" s="34"/>
    </row>
    <row r="65" spans="1:35" x14ac:dyDescent="0.2">
      <c r="A65" s="10"/>
      <c r="B65" s="47">
        <v>11</v>
      </c>
      <c r="C65" s="29">
        <v>0.8</v>
      </c>
      <c r="D65" s="29">
        <v>0.8</v>
      </c>
      <c r="E65" s="29">
        <v>0.8</v>
      </c>
      <c r="F65" s="29">
        <v>0.8</v>
      </c>
      <c r="G65" s="29">
        <v>0.8</v>
      </c>
      <c r="H65" s="29">
        <v>0.8</v>
      </c>
      <c r="I65" s="10"/>
      <c r="K65" s="49"/>
      <c r="L65" s="49"/>
      <c r="M65" s="49"/>
      <c r="N65" s="49"/>
      <c r="O65" s="49"/>
      <c r="P65" s="49"/>
      <c r="Q65" s="49"/>
      <c r="R65" s="49"/>
      <c r="S65" s="49"/>
      <c r="T65" s="49"/>
      <c r="U65" s="49"/>
      <c r="V65" s="49"/>
      <c r="W65" s="49"/>
      <c r="X65" s="49"/>
      <c r="Y65" s="49"/>
      <c r="AA65" s="34"/>
      <c r="AB65" s="34"/>
      <c r="AC65" s="34"/>
      <c r="AD65" s="34"/>
      <c r="AE65" s="34"/>
      <c r="AF65" s="34"/>
      <c r="AG65" s="34"/>
      <c r="AH65" s="34"/>
      <c r="AI65" s="34"/>
    </row>
    <row r="66" spans="1:35" x14ac:dyDescent="0.2">
      <c r="A66" s="10"/>
      <c r="B66" s="47">
        <v>10</v>
      </c>
      <c r="C66" s="29">
        <v>0.8</v>
      </c>
      <c r="D66" s="29">
        <v>0.8</v>
      </c>
      <c r="E66" s="29">
        <v>0.8</v>
      </c>
      <c r="F66" s="29">
        <v>0.8</v>
      </c>
      <c r="G66" s="29">
        <v>0.8</v>
      </c>
      <c r="H66" s="29">
        <v>0.8</v>
      </c>
      <c r="I66" s="10"/>
      <c r="K66" s="49"/>
      <c r="L66" s="49"/>
      <c r="M66" s="49"/>
      <c r="N66" s="49"/>
      <c r="O66" s="49"/>
      <c r="P66" s="49"/>
      <c r="Q66" s="49"/>
      <c r="R66" s="49"/>
      <c r="S66" s="49"/>
      <c r="T66" s="49"/>
      <c r="U66" s="49"/>
      <c r="V66" s="49"/>
      <c r="W66" s="49"/>
      <c r="X66" s="49"/>
      <c r="Y66" s="49"/>
      <c r="AA66" s="34"/>
      <c r="AB66" s="34"/>
      <c r="AC66" s="34"/>
      <c r="AD66" s="34"/>
      <c r="AE66" s="34"/>
      <c r="AF66" s="34"/>
      <c r="AG66" s="34"/>
      <c r="AH66" s="34"/>
      <c r="AI66" s="34"/>
    </row>
    <row r="67" spans="1:35" x14ac:dyDescent="0.2">
      <c r="A67" s="10"/>
      <c r="B67" s="47" t="s">
        <v>23</v>
      </c>
      <c r="C67" s="29">
        <v>0.8</v>
      </c>
      <c r="D67" s="29">
        <v>0.8</v>
      </c>
      <c r="E67" s="29">
        <v>0.8</v>
      </c>
      <c r="F67" s="29">
        <v>0.8</v>
      </c>
      <c r="G67" s="29">
        <v>0.8</v>
      </c>
      <c r="H67" s="29">
        <v>0.8</v>
      </c>
      <c r="I67" s="10"/>
      <c r="K67" s="49"/>
      <c r="L67" s="49"/>
      <c r="M67" s="49"/>
      <c r="N67" s="49"/>
      <c r="O67" s="49"/>
      <c r="P67" s="49"/>
      <c r="Q67" s="49"/>
      <c r="R67" s="49"/>
      <c r="S67" s="49"/>
      <c r="T67" s="49"/>
      <c r="U67" s="49"/>
      <c r="V67" s="49"/>
      <c r="W67" s="49"/>
      <c r="X67" s="49"/>
      <c r="Y67" s="49"/>
      <c r="AA67" s="34"/>
      <c r="AB67" s="34"/>
      <c r="AC67" s="34"/>
      <c r="AD67" s="34"/>
      <c r="AE67" s="34"/>
      <c r="AF67" s="34"/>
      <c r="AG67" s="34"/>
      <c r="AH67" s="34"/>
      <c r="AI67" s="34"/>
    </row>
    <row r="68" spans="1:35" x14ac:dyDescent="0.2">
      <c r="A68" s="10"/>
      <c r="B68" s="47" t="s">
        <v>12</v>
      </c>
      <c r="C68" s="29">
        <v>0.8</v>
      </c>
      <c r="D68" s="29">
        <v>0.8</v>
      </c>
      <c r="E68" s="29">
        <v>0.8</v>
      </c>
      <c r="F68" s="29">
        <v>0.8</v>
      </c>
      <c r="G68" s="29">
        <v>0.8</v>
      </c>
      <c r="H68" s="29">
        <v>0.8</v>
      </c>
      <c r="I68" s="10"/>
      <c r="K68" s="49"/>
      <c r="L68" s="49"/>
      <c r="M68" s="49"/>
      <c r="N68" s="49"/>
      <c r="O68" s="49"/>
      <c r="P68" s="49"/>
      <c r="Q68" s="49"/>
      <c r="R68" s="49"/>
      <c r="S68" s="49"/>
      <c r="T68" s="49"/>
      <c r="U68" s="49"/>
      <c r="V68" s="49"/>
      <c r="W68" s="49"/>
      <c r="X68" s="49"/>
      <c r="Y68" s="49"/>
      <c r="AA68" s="34"/>
      <c r="AB68" s="34"/>
      <c r="AC68" s="34"/>
      <c r="AD68" s="34"/>
      <c r="AE68" s="34"/>
      <c r="AF68" s="34"/>
      <c r="AG68" s="34"/>
      <c r="AH68" s="34"/>
      <c r="AI68" s="34"/>
    </row>
    <row r="69" spans="1:35" x14ac:dyDescent="0.2">
      <c r="A69" s="10"/>
      <c r="B69" s="47" t="s">
        <v>13</v>
      </c>
      <c r="C69" s="29">
        <v>0.8</v>
      </c>
      <c r="D69" s="29">
        <v>0.8</v>
      </c>
      <c r="E69" s="29">
        <v>0.8</v>
      </c>
      <c r="F69" s="29">
        <v>0.8</v>
      </c>
      <c r="G69" s="29">
        <v>0.8</v>
      </c>
      <c r="H69" s="29">
        <v>0.8</v>
      </c>
      <c r="I69" s="10"/>
      <c r="K69" s="49"/>
      <c r="L69" s="49"/>
      <c r="M69" s="49"/>
      <c r="N69" s="49"/>
      <c r="O69" s="49"/>
      <c r="P69" s="49"/>
      <c r="Q69" s="49"/>
      <c r="R69" s="49"/>
      <c r="S69" s="49"/>
      <c r="T69" s="49"/>
      <c r="U69" s="49"/>
      <c r="V69" s="49"/>
      <c r="W69" s="49"/>
      <c r="X69" s="49"/>
      <c r="Y69" s="49"/>
      <c r="AA69" s="34"/>
      <c r="AB69" s="34"/>
      <c r="AC69" s="34"/>
      <c r="AD69" s="34"/>
      <c r="AE69" s="34"/>
      <c r="AF69" s="34"/>
      <c r="AG69" s="34"/>
      <c r="AH69" s="34"/>
      <c r="AI69" s="34"/>
    </row>
    <row r="70" spans="1:35" x14ac:dyDescent="0.2">
      <c r="A70" s="10"/>
      <c r="B70" s="45">
        <v>8</v>
      </c>
      <c r="C70" s="30">
        <v>0.9</v>
      </c>
      <c r="D70" s="30">
        <v>0.9</v>
      </c>
      <c r="E70" s="30">
        <v>0.9</v>
      </c>
      <c r="F70" s="30">
        <v>0.9</v>
      </c>
      <c r="G70" s="30">
        <v>0.9</v>
      </c>
      <c r="H70" s="30">
        <v>0.9</v>
      </c>
      <c r="I70" s="10"/>
      <c r="K70" s="49"/>
      <c r="L70" s="49"/>
      <c r="M70" s="49"/>
      <c r="N70" s="49"/>
      <c r="O70" s="49"/>
      <c r="P70" s="49"/>
      <c r="Q70" s="49"/>
      <c r="R70" s="49"/>
      <c r="S70" s="49"/>
      <c r="T70" s="49"/>
      <c r="U70" s="49"/>
      <c r="V70" s="49"/>
      <c r="W70" s="49"/>
      <c r="X70" s="49"/>
      <c r="Y70" s="49"/>
      <c r="AA70" s="34"/>
      <c r="AB70" s="34"/>
      <c r="AC70" s="34"/>
      <c r="AD70" s="34"/>
      <c r="AE70" s="34"/>
      <c r="AF70" s="34"/>
      <c r="AG70" s="34"/>
      <c r="AH70" s="34"/>
      <c r="AI70" s="34"/>
    </row>
    <row r="71" spans="1:35" x14ac:dyDescent="0.2">
      <c r="A71" s="10"/>
      <c r="B71" s="45">
        <v>7</v>
      </c>
      <c r="C71" s="30">
        <v>0.9</v>
      </c>
      <c r="D71" s="30">
        <v>0.9</v>
      </c>
      <c r="E71" s="30">
        <v>0.9</v>
      </c>
      <c r="F71" s="30">
        <v>0.9</v>
      </c>
      <c r="G71" s="30">
        <v>0.9</v>
      </c>
      <c r="H71" s="30">
        <v>0.9</v>
      </c>
      <c r="I71" s="10"/>
      <c r="K71" s="49"/>
      <c r="L71" s="49"/>
      <c r="M71" s="49"/>
      <c r="N71" s="49"/>
      <c r="O71" s="49"/>
      <c r="P71" s="49"/>
      <c r="Q71" s="49"/>
      <c r="R71" s="49"/>
      <c r="S71" s="49"/>
      <c r="T71" s="49"/>
      <c r="U71" s="49"/>
      <c r="V71" s="49"/>
      <c r="W71" s="49"/>
      <c r="X71" s="49"/>
      <c r="Y71" s="49"/>
      <c r="AA71" s="34"/>
      <c r="AB71" s="34"/>
      <c r="AC71" s="34"/>
      <c r="AD71" s="34"/>
      <c r="AE71" s="34"/>
      <c r="AF71" s="34"/>
      <c r="AG71" s="34"/>
      <c r="AH71" s="34"/>
      <c r="AI71" s="34"/>
    </row>
    <row r="72" spans="1:35" x14ac:dyDescent="0.2">
      <c r="A72" s="10"/>
      <c r="B72" s="45">
        <v>6</v>
      </c>
      <c r="C72" s="30">
        <v>0.9</v>
      </c>
      <c r="D72" s="30">
        <v>0.9</v>
      </c>
      <c r="E72" s="30">
        <v>0.9</v>
      </c>
      <c r="F72" s="30">
        <v>0.9</v>
      </c>
      <c r="G72" s="30">
        <v>0.9</v>
      </c>
      <c r="H72" s="30">
        <v>0.9</v>
      </c>
      <c r="I72" s="10"/>
      <c r="K72" s="49"/>
      <c r="L72" s="49"/>
      <c r="M72" s="49"/>
      <c r="N72" s="49"/>
      <c r="O72" s="49"/>
      <c r="P72" s="49"/>
      <c r="Q72" s="49"/>
      <c r="R72" s="49"/>
      <c r="S72" s="49"/>
      <c r="T72" s="49"/>
      <c r="U72" s="49"/>
      <c r="V72" s="49"/>
      <c r="W72" s="49"/>
      <c r="X72" s="49"/>
      <c r="Y72" s="49"/>
      <c r="AA72" s="34"/>
      <c r="AB72" s="34"/>
      <c r="AC72" s="34"/>
      <c r="AD72" s="34"/>
      <c r="AE72" s="34"/>
      <c r="AF72" s="34"/>
      <c r="AG72" s="34"/>
      <c r="AH72" s="34"/>
      <c r="AI72" s="34"/>
    </row>
    <row r="73" spans="1:35" x14ac:dyDescent="0.2">
      <c r="A73" s="10"/>
      <c r="B73" s="45">
        <v>5</v>
      </c>
      <c r="C73" s="30">
        <v>0.9</v>
      </c>
      <c r="D73" s="30">
        <v>0.9</v>
      </c>
      <c r="E73" s="30">
        <v>0.9</v>
      </c>
      <c r="F73" s="30">
        <v>0.9</v>
      </c>
      <c r="G73" s="30">
        <v>0.9</v>
      </c>
      <c r="H73" s="30">
        <v>0.9</v>
      </c>
      <c r="I73" s="10"/>
      <c r="K73" s="49"/>
      <c r="L73" s="49"/>
      <c r="M73" s="49"/>
      <c r="N73" s="49"/>
      <c r="O73" s="49"/>
      <c r="P73" s="49"/>
      <c r="Q73" s="49"/>
      <c r="R73" s="49"/>
      <c r="S73" s="49"/>
      <c r="T73" s="49"/>
      <c r="U73" s="49"/>
      <c r="V73" s="49"/>
      <c r="W73" s="49"/>
      <c r="X73" s="49"/>
      <c r="Y73" s="49"/>
      <c r="AA73" s="34"/>
      <c r="AB73" s="34"/>
      <c r="AC73" s="34"/>
      <c r="AD73" s="34"/>
      <c r="AE73" s="34"/>
      <c r="AF73" s="34"/>
      <c r="AG73" s="34"/>
      <c r="AH73" s="34"/>
      <c r="AI73" s="34"/>
    </row>
    <row r="74" spans="1:35" x14ac:dyDescent="0.2">
      <c r="A74" s="10"/>
      <c r="B74" s="45">
        <v>4</v>
      </c>
      <c r="C74" s="30">
        <v>0.9</v>
      </c>
      <c r="D74" s="30">
        <v>0.9</v>
      </c>
      <c r="E74" s="30">
        <v>0.9</v>
      </c>
      <c r="F74" s="30">
        <v>0.9</v>
      </c>
      <c r="G74" s="30">
        <v>0.9</v>
      </c>
      <c r="H74" s="30">
        <v>0.9</v>
      </c>
      <c r="I74" s="10"/>
      <c r="K74" s="49"/>
      <c r="L74" s="49"/>
      <c r="M74" s="49"/>
      <c r="N74" s="49"/>
      <c r="O74" s="49"/>
      <c r="P74" s="49"/>
      <c r="Q74" s="49"/>
      <c r="R74" s="49"/>
      <c r="S74" s="49"/>
      <c r="T74" s="49"/>
      <c r="U74" s="49"/>
      <c r="V74" s="49"/>
      <c r="W74" s="49"/>
      <c r="X74" s="49"/>
      <c r="Y74" s="49"/>
      <c r="AA74" s="34"/>
      <c r="AB74" s="34"/>
      <c r="AC74" s="34"/>
      <c r="AD74" s="34"/>
      <c r="AE74" s="34"/>
      <c r="AF74" s="34"/>
      <c r="AG74" s="34"/>
      <c r="AH74" s="34"/>
      <c r="AI74" s="34"/>
    </row>
    <row r="75" spans="1:35" x14ac:dyDescent="0.2">
      <c r="A75" s="10"/>
      <c r="B75" s="45">
        <v>3</v>
      </c>
      <c r="C75" s="30">
        <v>0.9</v>
      </c>
      <c r="D75" s="30">
        <v>0.9</v>
      </c>
      <c r="E75" s="30">
        <v>0.9</v>
      </c>
      <c r="F75" s="30">
        <v>0.9</v>
      </c>
      <c r="G75" s="30">
        <v>0.9</v>
      </c>
      <c r="H75" s="30">
        <v>0.9</v>
      </c>
      <c r="I75" s="10"/>
      <c r="K75" s="49"/>
      <c r="L75" s="49"/>
      <c r="M75" s="49"/>
      <c r="N75" s="49"/>
      <c r="O75" s="49"/>
      <c r="P75" s="49"/>
      <c r="Q75" s="49"/>
      <c r="R75" s="49"/>
      <c r="S75" s="49"/>
      <c r="T75" s="49"/>
      <c r="U75" s="49"/>
      <c r="V75" s="49"/>
      <c r="W75" s="49"/>
      <c r="X75" s="49"/>
      <c r="Y75" s="49"/>
      <c r="AA75" s="34"/>
      <c r="AB75" s="34"/>
      <c r="AC75" s="34"/>
      <c r="AD75" s="34"/>
      <c r="AE75" s="34"/>
      <c r="AF75" s="34"/>
      <c r="AG75" s="34"/>
      <c r="AH75" s="34"/>
      <c r="AI75" s="34"/>
    </row>
    <row r="76" spans="1:35" x14ac:dyDescent="0.2">
      <c r="A76" s="10"/>
      <c r="B76" s="45" t="s">
        <v>24</v>
      </c>
      <c r="C76" s="30">
        <v>0.9</v>
      </c>
      <c r="D76" s="30">
        <v>0.9</v>
      </c>
      <c r="E76" s="30">
        <v>0.9</v>
      </c>
      <c r="F76" s="30">
        <v>0.9</v>
      </c>
      <c r="G76" s="30">
        <v>0.9</v>
      </c>
      <c r="H76" s="30">
        <v>0.9</v>
      </c>
      <c r="I76" s="10"/>
      <c r="K76" s="49"/>
      <c r="L76" s="49"/>
      <c r="M76" s="49"/>
      <c r="N76" s="49"/>
      <c r="O76" s="49"/>
      <c r="P76" s="49"/>
      <c r="Q76" s="49"/>
      <c r="R76" s="49"/>
      <c r="S76" s="49"/>
      <c r="T76" s="49"/>
      <c r="U76" s="49"/>
      <c r="V76" s="49"/>
      <c r="W76" s="49"/>
      <c r="X76" s="49"/>
      <c r="Y76" s="49"/>
      <c r="AA76" s="34"/>
      <c r="AB76" s="34"/>
      <c r="AC76" s="34"/>
      <c r="AD76" s="34"/>
      <c r="AE76" s="34"/>
      <c r="AF76" s="34"/>
      <c r="AG76" s="34"/>
      <c r="AH76" s="34"/>
      <c r="AI76" s="34"/>
    </row>
    <row r="77" spans="1:35" x14ac:dyDescent="0.2">
      <c r="A77" s="10"/>
      <c r="B77" s="45">
        <v>2</v>
      </c>
      <c r="C77" s="30">
        <v>0.9</v>
      </c>
      <c r="D77" s="30">
        <v>0.9</v>
      </c>
      <c r="E77" s="30">
        <v>0.9</v>
      </c>
      <c r="F77" s="30">
        <v>0.9</v>
      </c>
      <c r="G77" s="30">
        <v>0.9</v>
      </c>
      <c r="H77" s="30">
        <v>0.9</v>
      </c>
      <c r="I77" s="10"/>
      <c r="K77" s="49"/>
      <c r="L77" s="49"/>
      <c r="M77" s="49"/>
      <c r="N77" s="49"/>
      <c r="O77" s="49"/>
      <c r="P77" s="49"/>
      <c r="Q77" s="49"/>
      <c r="R77" s="49"/>
      <c r="S77" s="49"/>
      <c r="T77" s="49"/>
      <c r="U77" s="49"/>
      <c r="V77" s="49"/>
      <c r="W77" s="49"/>
      <c r="X77" s="49"/>
      <c r="Y77" s="49"/>
      <c r="AA77" s="34"/>
      <c r="AB77" s="34"/>
      <c r="AC77" s="34"/>
      <c r="AD77" s="34"/>
      <c r="AE77" s="34"/>
      <c r="AF77" s="34"/>
      <c r="AG77" s="34"/>
      <c r="AH77" s="34"/>
      <c r="AI77" s="34"/>
    </row>
    <row r="78" spans="1:35" x14ac:dyDescent="0.2">
      <c r="A78" s="10"/>
      <c r="B78" s="46">
        <v>1</v>
      </c>
      <c r="C78" s="30"/>
      <c r="D78" s="30">
        <v>0.9</v>
      </c>
      <c r="E78" s="30">
        <v>0.9</v>
      </c>
      <c r="F78" s="30">
        <v>0.9</v>
      </c>
      <c r="G78" s="30">
        <v>0.9</v>
      </c>
      <c r="H78" s="30">
        <v>0.9</v>
      </c>
      <c r="I78" s="10"/>
      <c r="K78" s="49"/>
      <c r="L78" s="49"/>
      <c r="M78" s="49"/>
      <c r="N78" s="49"/>
      <c r="O78" s="49"/>
      <c r="P78" s="49"/>
      <c r="Q78" s="49"/>
      <c r="R78" s="49"/>
      <c r="S78" s="49"/>
      <c r="T78" s="49"/>
      <c r="U78" s="49"/>
      <c r="V78" s="49"/>
      <c r="W78" s="49"/>
      <c r="X78" s="49"/>
      <c r="Y78" s="49"/>
      <c r="AA78" s="34"/>
      <c r="AB78" s="34"/>
      <c r="AC78" s="34"/>
      <c r="AD78" s="34"/>
      <c r="AE78" s="34"/>
      <c r="AF78" s="34"/>
      <c r="AG78" s="34"/>
      <c r="AH78" s="34"/>
      <c r="AI78" s="34"/>
    </row>
    <row r="79" spans="1:35" x14ac:dyDescent="0.2">
      <c r="A79" s="10"/>
      <c r="B79" s="10"/>
      <c r="C79" s="10"/>
      <c r="D79" s="10"/>
      <c r="E79" s="10"/>
      <c r="F79" s="10"/>
      <c r="G79" s="10"/>
      <c r="H79" s="10"/>
      <c r="I79" s="10"/>
      <c r="AA79" s="34"/>
      <c r="AB79" s="34"/>
      <c r="AC79" s="34"/>
      <c r="AD79" s="34"/>
      <c r="AE79" s="34"/>
      <c r="AF79" s="34"/>
      <c r="AG79" s="34"/>
      <c r="AH79" s="34"/>
      <c r="AI79" s="34"/>
    </row>
  </sheetData>
  <mergeCells count="8">
    <mergeCell ref="AB27:AH27"/>
    <mergeCell ref="B49:C49"/>
    <mergeCell ref="B58:H58"/>
    <mergeCell ref="B14:C14"/>
    <mergeCell ref="B25:C25"/>
    <mergeCell ref="B27:H27"/>
    <mergeCell ref="K27:Q27"/>
    <mergeCell ref="S27:Y27"/>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80"/>
  <sheetViews>
    <sheetView tabSelected="1" zoomScaleNormal="100" workbookViewId="0">
      <selection activeCell="E18" sqref="E18"/>
    </sheetView>
  </sheetViews>
  <sheetFormatPr baseColWidth="10" defaultColWidth="9.140625" defaultRowHeight="12" x14ac:dyDescent="0.2"/>
  <cols>
    <col min="1" max="1" width="2" style="1" customWidth="1"/>
    <col min="2" max="2" width="18.28515625" style="1" customWidth="1"/>
    <col min="3" max="3" width="9.28515625" style="1" bestFit="1" customWidth="1"/>
    <col min="4" max="6" width="7" style="1" bestFit="1" customWidth="1"/>
    <col min="7" max="8" width="7.28515625" style="1" bestFit="1" customWidth="1"/>
    <col min="9" max="10" width="1.85546875" style="1" customWidth="1"/>
    <col min="11" max="11" width="11.85546875" style="1" customWidth="1"/>
    <col min="12" max="12" width="7" style="1" customWidth="1"/>
    <col min="13" max="17" width="7.85546875" style="1" customWidth="1"/>
    <col min="18" max="18" width="1.7109375" style="1" customWidth="1"/>
    <col min="19" max="19" width="11.85546875" style="1" customWidth="1"/>
    <col min="20" max="25" width="8.7109375" style="1" customWidth="1"/>
    <col min="26" max="26" width="1.85546875" style="1" customWidth="1"/>
    <col min="27" max="27" width="2.5703125" style="1" customWidth="1"/>
    <col min="28" max="28" width="12.5703125" style="1" bestFit="1" customWidth="1"/>
    <col min="29" max="34" width="7.7109375" style="1" customWidth="1"/>
    <col min="35" max="35" width="3" style="1" customWidth="1"/>
    <col min="36" max="16384" width="9.140625" style="1"/>
  </cols>
  <sheetData>
    <row r="1" spans="1:35" x14ac:dyDescent="0.2">
      <c r="B1" s="53" t="s">
        <v>30</v>
      </c>
      <c r="C1" s="55">
        <v>45117</v>
      </c>
      <c r="D1" s="56" t="s">
        <v>33</v>
      </c>
    </row>
    <row r="2" spans="1:35" x14ac:dyDescent="0.2">
      <c r="B2" s="53"/>
      <c r="C2" s="55">
        <v>45117</v>
      </c>
      <c r="D2" s="53" t="s">
        <v>31</v>
      </c>
      <c r="E2" s="53"/>
      <c r="F2" s="53"/>
      <c r="G2" s="53"/>
      <c r="H2" s="53"/>
      <c r="I2" s="53"/>
      <c r="J2" s="53"/>
      <c r="K2" s="53"/>
      <c r="L2" s="53"/>
      <c r="M2" s="53"/>
      <c r="N2" s="53"/>
      <c r="O2" s="53"/>
    </row>
    <row r="3" spans="1:35" x14ac:dyDescent="0.2">
      <c r="B3" s="53"/>
      <c r="C3" s="55">
        <v>45117</v>
      </c>
      <c r="D3" s="53" t="s">
        <v>34</v>
      </c>
      <c r="E3" s="53"/>
      <c r="F3" s="53"/>
      <c r="G3" s="53"/>
      <c r="H3" s="53"/>
      <c r="I3" s="53"/>
      <c r="J3" s="53"/>
      <c r="K3" s="53"/>
      <c r="L3" s="53"/>
      <c r="M3" s="53"/>
      <c r="N3" s="53"/>
      <c r="O3" s="53"/>
    </row>
    <row r="4" spans="1:35" x14ac:dyDescent="0.2">
      <c r="B4" s="53"/>
      <c r="C4" s="55">
        <v>45146</v>
      </c>
      <c r="D4" s="53" t="s">
        <v>41</v>
      </c>
      <c r="E4" s="53"/>
      <c r="F4" s="53"/>
      <c r="G4" s="53"/>
      <c r="H4" s="53"/>
      <c r="I4" s="53"/>
      <c r="J4" s="53"/>
      <c r="K4" s="53"/>
      <c r="L4" s="53"/>
      <c r="M4" s="53"/>
      <c r="N4" s="53"/>
      <c r="O4" s="53"/>
    </row>
    <row r="5" spans="1:35" x14ac:dyDescent="0.2">
      <c r="B5" s="53"/>
      <c r="C5" s="55">
        <v>45288</v>
      </c>
      <c r="D5" s="53" t="s">
        <v>45</v>
      </c>
      <c r="E5" s="53"/>
      <c r="F5" s="53"/>
      <c r="G5" s="53"/>
      <c r="H5" s="53"/>
      <c r="I5" s="53"/>
      <c r="J5" s="53"/>
      <c r="K5" s="53"/>
      <c r="L5" s="53"/>
      <c r="M5" s="53"/>
      <c r="N5" s="53"/>
      <c r="O5" s="53"/>
    </row>
    <row r="6" spans="1:35" x14ac:dyDescent="0.2">
      <c r="B6" s="53"/>
      <c r="C6" s="55">
        <v>45288</v>
      </c>
      <c r="D6" s="53" t="s">
        <v>48</v>
      </c>
      <c r="E6" s="53"/>
      <c r="F6" s="53"/>
      <c r="G6" s="53"/>
      <c r="H6" s="53"/>
      <c r="I6" s="53"/>
      <c r="J6" s="53"/>
      <c r="K6" s="53"/>
      <c r="L6" s="53"/>
      <c r="M6" s="53"/>
      <c r="N6" s="53"/>
      <c r="O6" s="53"/>
    </row>
    <row r="7" spans="1:35" x14ac:dyDescent="0.2">
      <c r="B7" s="53"/>
      <c r="C7" s="55">
        <v>45546</v>
      </c>
      <c r="D7" s="53" t="s">
        <v>49</v>
      </c>
      <c r="E7" s="53"/>
      <c r="F7" s="53"/>
      <c r="G7" s="53"/>
      <c r="H7" s="53"/>
      <c r="I7" s="53"/>
      <c r="J7" s="53"/>
      <c r="K7" s="53"/>
      <c r="L7" s="53"/>
      <c r="M7" s="53"/>
      <c r="N7" s="53"/>
      <c r="O7" s="53"/>
    </row>
    <row r="8" spans="1:35" x14ac:dyDescent="0.2">
      <c r="B8" s="53"/>
      <c r="C8" s="55">
        <v>45910</v>
      </c>
      <c r="D8" s="53" t="s">
        <v>50</v>
      </c>
      <c r="E8" s="53"/>
      <c r="F8" s="53"/>
      <c r="G8" s="53"/>
      <c r="H8" s="53"/>
      <c r="I8" s="53"/>
      <c r="J8" s="53"/>
      <c r="K8" s="53"/>
      <c r="L8" s="53"/>
      <c r="M8" s="53"/>
      <c r="N8" s="53"/>
      <c r="O8" s="53"/>
    </row>
    <row r="9" spans="1:35" x14ac:dyDescent="0.2">
      <c r="B9" s="53"/>
      <c r="C9" s="55">
        <v>45910</v>
      </c>
      <c r="D9" s="53" t="s">
        <v>52</v>
      </c>
      <c r="E9" s="53"/>
      <c r="F9" s="53"/>
      <c r="G9" s="53"/>
      <c r="H9" s="53"/>
      <c r="I9" s="53"/>
      <c r="J9" s="53"/>
      <c r="K9" s="53"/>
      <c r="L9" s="53"/>
      <c r="M9" s="53"/>
      <c r="N9" s="53"/>
      <c r="O9" s="53"/>
    </row>
    <row r="10" spans="1:35" x14ac:dyDescent="0.2">
      <c r="B10" s="53"/>
      <c r="C10" s="55">
        <v>45910</v>
      </c>
      <c r="D10" s="66" t="s">
        <v>55</v>
      </c>
      <c r="E10" s="53"/>
      <c r="F10" s="53"/>
      <c r="G10" s="53"/>
      <c r="H10" s="53"/>
      <c r="I10" s="53"/>
      <c r="J10" s="53"/>
      <c r="K10" s="53"/>
      <c r="L10" s="53"/>
      <c r="M10" s="53"/>
      <c r="N10" s="53"/>
      <c r="O10" s="53"/>
    </row>
    <row r="12" spans="1:35" x14ac:dyDescent="0.2">
      <c r="A12" s="10"/>
      <c r="B12" s="10"/>
      <c r="C12" s="10"/>
      <c r="D12" s="10"/>
      <c r="E12" s="10"/>
      <c r="F12" s="10"/>
      <c r="G12" s="10"/>
      <c r="H12" s="10"/>
      <c r="I12" s="10"/>
      <c r="AA12" s="32"/>
      <c r="AB12" s="32"/>
      <c r="AC12" s="32"/>
      <c r="AD12" s="32"/>
      <c r="AE12" s="32"/>
      <c r="AF12" s="32"/>
      <c r="AG12" s="32"/>
      <c r="AH12" s="32"/>
      <c r="AI12" s="32"/>
    </row>
    <row r="13" spans="1:35" x14ac:dyDescent="0.2">
      <c r="A13" s="10"/>
      <c r="B13" s="41" t="s">
        <v>28</v>
      </c>
      <c r="C13" s="41"/>
      <c r="D13" s="10"/>
      <c r="E13" s="10"/>
      <c r="F13" s="10"/>
      <c r="G13" s="10"/>
      <c r="H13" s="10"/>
      <c r="I13" s="10"/>
      <c r="AA13" s="32"/>
      <c r="AB13" s="31" t="s">
        <v>18</v>
      </c>
      <c r="AC13" s="32"/>
      <c r="AD13" s="32"/>
      <c r="AE13" s="32"/>
      <c r="AF13" s="32"/>
      <c r="AG13" s="32"/>
      <c r="AH13" s="32"/>
      <c r="AI13" s="32"/>
    </row>
    <row r="14" spans="1:35" x14ac:dyDescent="0.2">
      <c r="A14" s="10"/>
      <c r="B14" s="41"/>
      <c r="C14" s="41"/>
      <c r="D14" s="10"/>
      <c r="E14" s="10"/>
      <c r="F14" s="10"/>
      <c r="G14" s="10"/>
      <c r="H14" s="10"/>
      <c r="I14" s="10"/>
      <c r="AA14" s="32"/>
      <c r="AB14" s="31"/>
      <c r="AC14" s="32"/>
      <c r="AD14" s="32"/>
      <c r="AE14" s="32"/>
      <c r="AF14" s="32"/>
      <c r="AG14" s="32"/>
      <c r="AH14" s="32"/>
      <c r="AI14" s="32"/>
    </row>
    <row r="15" spans="1:35" ht="27" customHeight="1" x14ac:dyDescent="0.2">
      <c r="A15" s="10"/>
      <c r="B15" s="75" t="s">
        <v>27</v>
      </c>
      <c r="C15" s="75"/>
      <c r="D15" s="10"/>
      <c r="E15" s="10"/>
      <c r="F15" s="10"/>
      <c r="G15" s="10"/>
      <c r="H15" s="10"/>
      <c r="I15" s="10"/>
      <c r="AA15" s="32"/>
      <c r="AB15" s="31"/>
      <c r="AC15" s="32"/>
      <c r="AD15" s="32"/>
      <c r="AE15" s="32"/>
      <c r="AF15" s="32"/>
      <c r="AG15" s="32"/>
      <c r="AH15" s="32"/>
      <c r="AI15" s="32"/>
    </row>
    <row r="16" spans="1:35" x14ac:dyDescent="0.2">
      <c r="A16" s="10"/>
      <c r="B16" s="41"/>
      <c r="C16" s="41"/>
      <c r="D16" s="10"/>
      <c r="E16" s="10"/>
      <c r="F16" s="10"/>
      <c r="G16" s="10"/>
      <c r="H16" s="10"/>
      <c r="I16" s="10"/>
      <c r="AA16" s="32"/>
      <c r="AB16" s="32"/>
      <c r="AC16" s="32"/>
      <c r="AD16" s="32"/>
      <c r="AE16" s="32"/>
      <c r="AF16" s="32"/>
      <c r="AG16" s="32"/>
      <c r="AH16" s="32"/>
      <c r="AI16" s="32"/>
    </row>
    <row r="17" spans="1:37" ht="36" x14ac:dyDescent="0.2">
      <c r="A17" s="10"/>
      <c r="B17" s="35" t="s">
        <v>19</v>
      </c>
      <c r="C17" s="36" t="s">
        <v>14</v>
      </c>
      <c r="D17" s="10"/>
      <c r="E17" s="10"/>
      <c r="F17" s="10"/>
      <c r="G17" s="10"/>
      <c r="H17" s="10"/>
      <c r="I17" s="10"/>
      <c r="AA17" s="32"/>
      <c r="AB17" s="32"/>
      <c r="AC17" s="32"/>
      <c r="AD17" s="32"/>
      <c r="AE17" s="32"/>
      <c r="AF17" s="32"/>
      <c r="AG17" s="32"/>
      <c r="AH17" s="32"/>
      <c r="AI17" s="32"/>
    </row>
    <row r="18" spans="1:37" x14ac:dyDescent="0.2">
      <c r="A18" s="10"/>
      <c r="B18" s="4" t="s">
        <v>0</v>
      </c>
      <c r="C18" s="5">
        <v>1</v>
      </c>
      <c r="D18" s="10"/>
      <c r="E18" s="10"/>
      <c r="F18" s="10"/>
      <c r="G18" s="10"/>
      <c r="H18" s="10"/>
      <c r="I18" s="10"/>
      <c r="AA18" s="32"/>
      <c r="AB18" s="32"/>
      <c r="AC18" s="32"/>
      <c r="AD18" s="32"/>
      <c r="AE18" s="32"/>
      <c r="AF18" s="32"/>
      <c r="AG18" s="32"/>
      <c r="AH18" s="32"/>
      <c r="AI18" s="32"/>
      <c r="AK18" s="33"/>
    </row>
    <row r="19" spans="1:37" x14ac:dyDescent="0.2">
      <c r="A19" s="10"/>
      <c r="B19" s="10"/>
      <c r="C19" s="64"/>
      <c r="D19" s="10"/>
      <c r="E19" s="10"/>
      <c r="F19" s="10"/>
      <c r="G19" s="10"/>
      <c r="H19" s="10"/>
      <c r="I19" s="10"/>
      <c r="AA19" s="32"/>
      <c r="AB19" s="32"/>
      <c r="AC19" s="32"/>
      <c r="AD19" s="32"/>
      <c r="AE19" s="32"/>
      <c r="AF19" s="32"/>
      <c r="AG19" s="32"/>
      <c r="AH19" s="32"/>
      <c r="AI19" s="32"/>
      <c r="AK19" s="33"/>
    </row>
    <row r="20" spans="1:37" ht="60" x14ac:dyDescent="0.2">
      <c r="A20" s="10"/>
      <c r="B20" s="65" t="s">
        <v>51</v>
      </c>
      <c r="C20" s="36" t="s">
        <v>14</v>
      </c>
      <c r="D20" s="10"/>
      <c r="E20" s="10"/>
      <c r="F20" s="10"/>
      <c r="G20" s="10"/>
      <c r="H20" s="10"/>
      <c r="I20" s="10"/>
      <c r="AA20" s="32"/>
      <c r="AB20" s="32"/>
      <c r="AC20" s="32"/>
      <c r="AD20" s="32"/>
      <c r="AE20" s="32"/>
      <c r="AF20" s="32"/>
      <c r="AG20" s="32"/>
      <c r="AH20" s="32"/>
      <c r="AI20" s="32"/>
      <c r="AK20" s="33"/>
    </row>
    <row r="21" spans="1:37" x14ac:dyDescent="0.2">
      <c r="A21" s="10"/>
      <c r="B21" s="4" t="s">
        <v>0</v>
      </c>
      <c r="C21" s="5">
        <v>1</v>
      </c>
      <c r="D21" s="10"/>
      <c r="E21" s="10"/>
      <c r="F21" s="10"/>
      <c r="G21" s="10"/>
      <c r="H21" s="10"/>
      <c r="I21" s="10"/>
      <c r="AA21" s="32"/>
      <c r="AB21" s="32"/>
      <c r="AC21" s="32"/>
      <c r="AD21" s="32"/>
      <c r="AE21" s="32"/>
      <c r="AF21" s="32"/>
      <c r="AG21" s="32"/>
      <c r="AH21" s="32"/>
      <c r="AI21" s="32"/>
      <c r="AK21" s="33"/>
    </row>
    <row r="22" spans="1:37" x14ac:dyDescent="0.2">
      <c r="A22" s="10"/>
      <c r="B22" s="10"/>
      <c r="C22" s="10"/>
      <c r="D22" s="10"/>
      <c r="E22" s="10"/>
      <c r="F22" s="10"/>
      <c r="G22" s="10"/>
      <c r="H22" s="10"/>
      <c r="I22" s="10"/>
      <c r="AA22" s="32"/>
      <c r="AB22" s="32"/>
      <c r="AC22" s="32"/>
      <c r="AD22" s="32"/>
      <c r="AE22" s="32"/>
      <c r="AF22" s="32"/>
      <c r="AG22" s="32"/>
      <c r="AH22" s="32"/>
      <c r="AI22" s="32"/>
    </row>
    <row r="23" spans="1:37" ht="24" x14ac:dyDescent="0.2">
      <c r="A23" s="10"/>
      <c r="B23" s="35" t="s">
        <v>25</v>
      </c>
      <c r="C23" s="36" t="s">
        <v>14</v>
      </c>
      <c r="D23" s="10"/>
      <c r="E23" s="10"/>
      <c r="F23" s="10"/>
      <c r="G23" s="10"/>
      <c r="H23" s="10"/>
      <c r="I23" s="10"/>
      <c r="AA23" s="32"/>
      <c r="AB23" s="32"/>
      <c r="AC23" s="32"/>
      <c r="AD23" s="32"/>
      <c r="AE23" s="32"/>
      <c r="AF23" s="32"/>
      <c r="AG23" s="32"/>
      <c r="AH23" s="32"/>
      <c r="AI23" s="32"/>
    </row>
    <row r="24" spans="1:37" x14ac:dyDescent="0.2">
      <c r="A24" s="10"/>
      <c r="B24" s="4" t="s">
        <v>20</v>
      </c>
      <c r="C24" s="30">
        <v>3.0599999999999999E-2</v>
      </c>
      <c r="D24" s="10"/>
      <c r="E24" s="10"/>
      <c r="F24" s="10"/>
      <c r="G24" s="10"/>
      <c r="H24" s="10"/>
      <c r="I24" s="10"/>
      <c r="AA24" s="32"/>
      <c r="AB24" s="32"/>
      <c r="AC24" s="32"/>
      <c r="AD24" s="32"/>
      <c r="AE24" s="32"/>
      <c r="AF24" s="32"/>
      <c r="AG24" s="32"/>
      <c r="AH24" s="32"/>
      <c r="AI24" s="32"/>
    </row>
    <row r="25" spans="1:37" x14ac:dyDescent="0.2">
      <c r="A25" s="10"/>
      <c r="B25" s="10"/>
      <c r="C25" s="10"/>
      <c r="D25" s="10"/>
      <c r="E25" s="10"/>
      <c r="F25" s="10"/>
      <c r="G25" s="10"/>
      <c r="H25" s="10"/>
      <c r="I25" s="10"/>
      <c r="M25" s="33"/>
      <c r="AA25" s="32"/>
      <c r="AB25" s="32"/>
      <c r="AC25" s="32"/>
      <c r="AD25" s="32"/>
      <c r="AE25" s="32"/>
      <c r="AF25" s="32"/>
      <c r="AG25" s="32"/>
      <c r="AH25" s="32"/>
      <c r="AI25" s="32"/>
    </row>
    <row r="26" spans="1:37" ht="28.5" customHeight="1" x14ac:dyDescent="0.2">
      <c r="A26" s="10"/>
      <c r="B26" s="75" t="s">
        <v>26</v>
      </c>
      <c r="C26" s="75"/>
      <c r="D26" s="10"/>
      <c r="E26" s="10"/>
      <c r="F26" s="10"/>
      <c r="G26" s="10"/>
      <c r="H26" s="10"/>
      <c r="I26" s="10"/>
      <c r="AA26" s="37"/>
      <c r="AB26" s="62"/>
      <c r="AC26" s="62"/>
      <c r="AD26" s="62"/>
      <c r="AE26" s="62"/>
      <c r="AF26" s="62"/>
      <c r="AG26" s="62"/>
      <c r="AH26" s="62"/>
      <c r="AI26" s="37"/>
    </row>
    <row r="27" spans="1:37" x14ac:dyDescent="0.2">
      <c r="A27" s="10"/>
      <c r="B27" s="10"/>
      <c r="C27" s="10"/>
      <c r="D27" s="10"/>
      <c r="E27" s="10"/>
      <c r="F27" s="10"/>
      <c r="G27" s="10"/>
      <c r="H27" s="10"/>
      <c r="I27" s="10"/>
      <c r="AA27" s="37"/>
      <c r="AB27" s="37"/>
      <c r="AC27" s="37"/>
      <c r="AD27" s="37"/>
      <c r="AE27" s="37"/>
      <c r="AF27" s="37"/>
      <c r="AG27" s="37"/>
      <c r="AH27" s="37"/>
      <c r="AI27" s="37"/>
      <c r="AJ27" s="33"/>
      <c r="AK27" s="33"/>
    </row>
    <row r="28" spans="1:37" x14ac:dyDescent="0.2">
      <c r="A28" s="10"/>
      <c r="B28" s="72" t="s">
        <v>21</v>
      </c>
      <c r="C28" s="74"/>
      <c r="D28" s="74"/>
      <c r="E28" s="74"/>
      <c r="F28" s="74"/>
      <c r="G28" s="74"/>
      <c r="H28" s="73"/>
      <c r="I28" s="10"/>
      <c r="K28" s="76" t="s">
        <v>35</v>
      </c>
      <c r="L28" s="77"/>
      <c r="M28" s="77"/>
      <c r="N28" s="77"/>
      <c r="O28" s="77"/>
      <c r="P28" s="77"/>
      <c r="Q28" s="77"/>
      <c r="S28" s="76" t="s">
        <v>29</v>
      </c>
      <c r="T28" s="77"/>
      <c r="U28" s="77"/>
      <c r="V28" s="77"/>
      <c r="W28" s="77"/>
      <c r="X28" s="77"/>
      <c r="Y28" s="78"/>
      <c r="AA28" s="37"/>
      <c r="AB28" s="69" t="s">
        <v>16</v>
      </c>
      <c r="AC28" s="70"/>
      <c r="AD28" s="70"/>
      <c r="AE28" s="70"/>
      <c r="AF28" s="70"/>
      <c r="AG28" s="70"/>
      <c r="AH28" s="71"/>
      <c r="AI28" s="37"/>
      <c r="AJ28" s="33"/>
      <c r="AK28" s="33"/>
    </row>
    <row r="29" spans="1:37" x14ac:dyDescent="0.2">
      <c r="A29" s="10"/>
      <c r="B29" s="23" t="s">
        <v>3</v>
      </c>
      <c r="C29" s="38" t="s">
        <v>4</v>
      </c>
      <c r="D29" s="39" t="s">
        <v>5</v>
      </c>
      <c r="E29" s="38" t="s">
        <v>6</v>
      </c>
      <c r="F29" s="39" t="s">
        <v>7</v>
      </c>
      <c r="G29" s="39" t="s">
        <v>10</v>
      </c>
      <c r="H29" s="40" t="s">
        <v>11</v>
      </c>
      <c r="I29" s="10"/>
      <c r="K29" s="11" t="s">
        <v>3</v>
      </c>
      <c r="L29" s="12" t="s">
        <v>4</v>
      </c>
      <c r="M29" s="13" t="s">
        <v>5</v>
      </c>
      <c r="N29" s="12" t="s">
        <v>6</v>
      </c>
      <c r="O29" s="13" t="s">
        <v>7</v>
      </c>
      <c r="P29" s="13" t="s">
        <v>10</v>
      </c>
      <c r="Q29" s="12" t="s">
        <v>11</v>
      </c>
      <c r="S29" s="11" t="s">
        <v>3</v>
      </c>
      <c r="T29" s="12" t="s">
        <v>4</v>
      </c>
      <c r="U29" s="13" t="s">
        <v>5</v>
      </c>
      <c r="V29" s="12" t="s">
        <v>6</v>
      </c>
      <c r="W29" s="13" t="s">
        <v>7</v>
      </c>
      <c r="X29" s="13" t="s">
        <v>10</v>
      </c>
      <c r="Y29" s="12" t="s">
        <v>11</v>
      </c>
      <c r="AA29" s="37"/>
      <c r="AB29" s="11" t="s">
        <v>3</v>
      </c>
      <c r="AC29" s="12" t="s">
        <v>4</v>
      </c>
      <c r="AD29" s="12" t="s">
        <v>5</v>
      </c>
      <c r="AE29" s="12" t="s">
        <v>6</v>
      </c>
      <c r="AF29" s="12" t="s">
        <v>7</v>
      </c>
      <c r="AG29" s="12" t="s">
        <v>10</v>
      </c>
      <c r="AH29" s="12" t="s">
        <v>11</v>
      </c>
      <c r="AI29" s="37"/>
      <c r="AJ29" s="33"/>
      <c r="AK29" s="33"/>
    </row>
    <row r="30" spans="1:37" x14ac:dyDescent="0.2">
      <c r="A30" s="10"/>
      <c r="B30" s="44" t="s">
        <v>22</v>
      </c>
      <c r="C30" s="42">
        <v>6870.54</v>
      </c>
      <c r="D30" s="19">
        <v>7601.27</v>
      </c>
      <c r="E30" s="20">
        <v>8293.5</v>
      </c>
      <c r="F30" s="19">
        <v>8755.01</v>
      </c>
      <c r="G30" s="20">
        <v>8862.7000000000007</v>
      </c>
      <c r="H30" s="19"/>
      <c r="I30" s="10"/>
      <c r="K30" s="44" t="s">
        <v>22</v>
      </c>
      <c r="L30" s="17">
        <f t="shared" ref="L30:Q48" si="0">C30*$C$18</f>
        <v>6870.54</v>
      </c>
      <c r="M30" s="17">
        <f t="shared" si="0"/>
        <v>7601.27</v>
      </c>
      <c r="N30" s="17">
        <f t="shared" si="0"/>
        <v>8293.5</v>
      </c>
      <c r="O30" s="17">
        <f t="shared" si="0"/>
        <v>8755.01</v>
      </c>
      <c r="P30" s="17">
        <f t="shared" si="0"/>
        <v>8862.7000000000007</v>
      </c>
      <c r="Q30" s="17">
        <f t="shared" si="0"/>
        <v>0</v>
      </c>
      <c r="S30" s="44" t="s">
        <v>22</v>
      </c>
      <c r="T30" s="18">
        <f>IF(L30&gt;$B$56,$C$57,IF(L30&gt;$B$55,$C$56,IF(L30&gt;$B$54,$C$55,IF(L30&gt;$B$53,$C$54,IF(L30&gt;$B$52,$C$53,IF(L30&gt;0,$C$52,0))))))</f>
        <v>0.17899999999999999</v>
      </c>
      <c r="U30" s="18">
        <f t="shared" ref="U30:Y45" si="1">IF(M30&gt;$B$56,$C$57,IF(M30&gt;$B$55,$C$56,IF(M30&gt;$B$54,$C$55,IF(M30&gt;$B$53,$C$54,IF(M30&gt;$B$52,$C$53,IF(M30&gt;0,$C$52,0))))))</f>
        <v>0.17899999999999999</v>
      </c>
      <c r="V30" s="18">
        <f t="shared" si="1"/>
        <v>1443.92</v>
      </c>
      <c r="W30" s="18">
        <f t="shared" si="1"/>
        <v>1443.92</v>
      </c>
      <c r="X30" s="18">
        <f t="shared" si="1"/>
        <v>1443.92</v>
      </c>
      <c r="Y30" s="18">
        <f t="shared" si="1"/>
        <v>0</v>
      </c>
      <c r="AA30" s="37"/>
      <c r="AB30" s="44" t="s">
        <v>22</v>
      </c>
      <c r="AC30" s="28">
        <f>(IF(T30&lt;1, (12*C30+C30*C61)* (1+$C$24+T30)*$C$18*$C$21/12, (( 12*C30+C30*C61)* (1+$C$24)+12*T30)*$C$18*$C$21/12))</f>
        <v>8726.1354431999989</v>
      </c>
      <c r="AD30" s="28">
        <f t="shared" ref="AD30:AH45" si="2">(IF(U30&lt;1, (12*D30+D30*D61)* (1+$C$24+U30)*$C$18*$C$21/12, (( 12*D30+D30*D61)* (1+$C$24)+12*U30)*$C$18*$C$21/12))</f>
        <v>9654.2210016000008</v>
      </c>
      <c r="AE30" s="28">
        <f t="shared" si="2"/>
        <v>10418.565154999998</v>
      </c>
      <c r="AF30" s="28">
        <f t="shared" si="2"/>
        <v>10917.978971299999</v>
      </c>
      <c r="AG30" s="28">
        <f t="shared" si="2"/>
        <v>11034.513551000002</v>
      </c>
      <c r="AH30" s="28">
        <f t="shared" si="2"/>
        <v>0</v>
      </c>
      <c r="AI30" s="37"/>
      <c r="AJ30" s="33"/>
      <c r="AK30" s="33"/>
    </row>
    <row r="31" spans="1:37" x14ac:dyDescent="0.2">
      <c r="A31" s="10"/>
      <c r="B31" s="45">
        <v>15</v>
      </c>
      <c r="C31" s="22">
        <v>5669.12</v>
      </c>
      <c r="D31" s="15">
        <v>6039.84</v>
      </c>
      <c r="E31" s="16">
        <v>6453.36</v>
      </c>
      <c r="F31" s="15">
        <v>7017.89</v>
      </c>
      <c r="G31" s="16">
        <v>7598.61</v>
      </c>
      <c r="H31" s="15">
        <v>7980.65</v>
      </c>
      <c r="I31" s="10"/>
      <c r="K31" s="45">
        <v>15</v>
      </c>
      <c r="L31" s="19">
        <f t="shared" si="0"/>
        <v>5669.12</v>
      </c>
      <c r="M31" s="19">
        <f t="shared" si="0"/>
        <v>6039.84</v>
      </c>
      <c r="N31" s="19">
        <f t="shared" si="0"/>
        <v>6453.36</v>
      </c>
      <c r="O31" s="19">
        <f t="shared" si="0"/>
        <v>7017.89</v>
      </c>
      <c r="P31" s="19">
        <f t="shared" si="0"/>
        <v>7598.61</v>
      </c>
      <c r="Q31" s="19">
        <f t="shared" si="0"/>
        <v>7980.65</v>
      </c>
      <c r="S31" s="45">
        <v>15</v>
      </c>
      <c r="T31" s="18">
        <f t="shared" ref="T31:Y48" si="3">IF(L31&gt;$B$56,$C$57,IF(L31&gt;$B$55,$C$56,IF(L31&gt;$B$54,$C$55,IF(L31&gt;$B$53,$C$54,IF(L31&gt;$B$52,$C$53,IF(L31&gt;0,$C$52,0))))))</f>
        <v>0.17899999999999999</v>
      </c>
      <c r="U31" s="18">
        <f t="shared" si="1"/>
        <v>0.17899999999999999</v>
      </c>
      <c r="V31" s="18">
        <f t="shared" si="1"/>
        <v>0.17899999999999999</v>
      </c>
      <c r="W31" s="18">
        <f t="shared" si="1"/>
        <v>0.17899999999999999</v>
      </c>
      <c r="X31" s="18">
        <f t="shared" si="1"/>
        <v>0.17899999999999999</v>
      </c>
      <c r="Y31" s="18">
        <f t="shared" si="1"/>
        <v>0.17899999999999999</v>
      </c>
      <c r="AA31" s="37"/>
      <c r="AB31" s="45">
        <v>15</v>
      </c>
      <c r="AC31" s="28">
        <f t="shared" ref="AC31:AH48" si="4">(IF(T31&lt;1, (12*C31+C31*C62)* (1+$C$24+T31)*$C$18*$C$21/12, (( 12*C31+C31*C62)* (1+$C$24)+12*T31)*$C$18*$C$21/12))</f>
        <v>7200.2359295999995</v>
      </c>
      <c r="AD31" s="28">
        <f t="shared" si="2"/>
        <v>7671.0799871999998</v>
      </c>
      <c r="AE31" s="28">
        <f t="shared" si="2"/>
        <v>8196.2834687999984</v>
      </c>
      <c r="AF31" s="28">
        <f t="shared" si="2"/>
        <v>8913.2817312000006</v>
      </c>
      <c r="AG31" s="28">
        <f t="shared" si="2"/>
        <v>9650.8425888000002</v>
      </c>
      <c r="AH31" s="28">
        <f t="shared" si="2"/>
        <v>10136.063951999999</v>
      </c>
      <c r="AI31" s="37"/>
      <c r="AJ31" s="33"/>
      <c r="AK31" s="33"/>
    </row>
    <row r="32" spans="1:37" x14ac:dyDescent="0.2">
      <c r="A32" s="10"/>
      <c r="B32" s="45">
        <v>14</v>
      </c>
      <c r="C32" s="22">
        <v>5153.96</v>
      </c>
      <c r="D32" s="15">
        <v>5489.64</v>
      </c>
      <c r="E32" s="16">
        <v>5928.03</v>
      </c>
      <c r="F32" s="15">
        <v>6414.51</v>
      </c>
      <c r="G32" s="16">
        <v>6956.78</v>
      </c>
      <c r="H32" s="15">
        <v>7346.09</v>
      </c>
      <c r="I32" s="10"/>
      <c r="K32" s="45">
        <v>14</v>
      </c>
      <c r="L32" s="19">
        <f t="shared" si="0"/>
        <v>5153.96</v>
      </c>
      <c r="M32" s="19">
        <f t="shared" si="0"/>
        <v>5489.64</v>
      </c>
      <c r="N32" s="19">
        <f t="shared" si="0"/>
        <v>5928.03</v>
      </c>
      <c r="O32" s="19">
        <f t="shared" si="0"/>
        <v>6414.51</v>
      </c>
      <c r="P32" s="19">
        <f t="shared" si="0"/>
        <v>6956.78</v>
      </c>
      <c r="Q32" s="19">
        <f t="shared" si="0"/>
        <v>7346.09</v>
      </c>
      <c r="S32" s="45">
        <v>14</v>
      </c>
      <c r="T32" s="18">
        <f t="shared" si="3"/>
        <v>0.21099999999999999</v>
      </c>
      <c r="U32" s="18">
        <f t="shared" si="1"/>
        <v>0.21099999999999999</v>
      </c>
      <c r="V32" s="18">
        <f t="shared" si="1"/>
        <v>0.17899999999999999</v>
      </c>
      <c r="W32" s="18">
        <f t="shared" si="1"/>
        <v>0.17899999999999999</v>
      </c>
      <c r="X32" s="18">
        <f t="shared" si="1"/>
        <v>0.17899999999999999</v>
      </c>
      <c r="Y32" s="18">
        <f t="shared" si="1"/>
        <v>0.17899999999999999</v>
      </c>
      <c r="AA32" s="37"/>
      <c r="AB32" s="45">
        <v>14</v>
      </c>
      <c r="AC32" s="28">
        <f t="shared" si="4"/>
        <v>6719.1145728000001</v>
      </c>
      <c r="AD32" s="28">
        <f t="shared" si="2"/>
        <v>7156.7338752000005</v>
      </c>
      <c r="AE32" s="28">
        <f t="shared" si="2"/>
        <v>7529.0723423999998</v>
      </c>
      <c r="AF32" s="28">
        <f t="shared" si="2"/>
        <v>8146.9408608000003</v>
      </c>
      <c r="AG32" s="28">
        <f t="shared" si="2"/>
        <v>8835.6671423999996</v>
      </c>
      <c r="AH32" s="28">
        <f t="shared" si="2"/>
        <v>9330.1219872000001</v>
      </c>
      <c r="AI32" s="37"/>
      <c r="AJ32" s="33"/>
      <c r="AK32" s="33"/>
    </row>
    <row r="33" spans="1:37" x14ac:dyDescent="0.2">
      <c r="A33" s="10"/>
      <c r="B33" s="45">
        <v>13</v>
      </c>
      <c r="C33" s="22">
        <v>4767.62</v>
      </c>
      <c r="D33" s="15">
        <v>5135.53</v>
      </c>
      <c r="E33" s="16">
        <v>5554.35</v>
      </c>
      <c r="F33" s="15">
        <v>6009.06</v>
      </c>
      <c r="G33" s="16">
        <v>6544.14</v>
      </c>
      <c r="H33" s="15">
        <v>6834.5</v>
      </c>
      <c r="I33" s="10"/>
      <c r="K33" s="45">
        <v>13</v>
      </c>
      <c r="L33" s="19">
        <f t="shared" si="0"/>
        <v>4767.62</v>
      </c>
      <c r="M33" s="19">
        <f t="shared" si="0"/>
        <v>5135.53</v>
      </c>
      <c r="N33" s="19">
        <f t="shared" si="0"/>
        <v>5554.35</v>
      </c>
      <c r="O33" s="19">
        <f t="shared" si="0"/>
        <v>6009.06</v>
      </c>
      <c r="P33" s="19">
        <f t="shared" si="0"/>
        <v>6544.14</v>
      </c>
      <c r="Q33" s="19">
        <f t="shared" si="0"/>
        <v>6834.5</v>
      </c>
      <c r="S33" s="45">
        <v>13</v>
      </c>
      <c r="T33" s="18">
        <f t="shared" si="3"/>
        <v>0.21099999999999999</v>
      </c>
      <c r="U33" s="18">
        <f t="shared" si="1"/>
        <v>0.21099999999999999</v>
      </c>
      <c r="V33" s="18">
        <f t="shared" si="1"/>
        <v>0.17899999999999999</v>
      </c>
      <c r="W33" s="18">
        <f t="shared" si="1"/>
        <v>0.17899999999999999</v>
      </c>
      <c r="X33" s="18">
        <f t="shared" si="1"/>
        <v>0.17899999999999999</v>
      </c>
      <c r="Y33" s="18">
        <f t="shared" si="1"/>
        <v>0.17899999999999999</v>
      </c>
      <c r="AA33" s="37"/>
      <c r="AB33" s="45">
        <v>13</v>
      </c>
      <c r="AC33" s="28">
        <f t="shared" si="4"/>
        <v>6215.4508415999999</v>
      </c>
      <c r="AD33" s="28">
        <f t="shared" si="2"/>
        <v>6695.0877504000009</v>
      </c>
      <c r="AE33" s="28">
        <f t="shared" si="2"/>
        <v>7054.4688480000013</v>
      </c>
      <c r="AF33" s="28">
        <f t="shared" si="2"/>
        <v>7631.9869248000005</v>
      </c>
      <c r="AG33" s="28">
        <f t="shared" si="2"/>
        <v>8311.5813312000009</v>
      </c>
      <c r="AH33" s="28">
        <f t="shared" si="2"/>
        <v>8680.3617599999998</v>
      </c>
      <c r="AI33" s="37"/>
      <c r="AJ33" s="33"/>
      <c r="AK33" s="33"/>
    </row>
    <row r="34" spans="1:37" s="21" customFormat="1" x14ac:dyDescent="0.2">
      <c r="A34" s="10"/>
      <c r="B34" s="45">
        <v>12</v>
      </c>
      <c r="C34" s="22">
        <v>4295.43</v>
      </c>
      <c r="D34" s="15">
        <v>4718.78</v>
      </c>
      <c r="E34" s="16">
        <v>5213.5200000000004</v>
      </c>
      <c r="F34" s="15">
        <v>5762.47</v>
      </c>
      <c r="G34" s="16">
        <v>6406.61</v>
      </c>
      <c r="H34" s="15">
        <v>6712.24</v>
      </c>
      <c r="I34" s="10"/>
      <c r="K34" s="45">
        <v>12</v>
      </c>
      <c r="L34" s="19">
        <f t="shared" si="0"/>
        <v>4295.43</v>
      </c>
      <c r="M34" s="19">
        <f t="shared" si="0"/>
        <v>4718.78</v>
      </c>
      <c r="N34" s="19">
        <f t="shared" si="0"/>
        <v>5213.5200000000004</v>
      </c>
      <c r="O34" s="19">
        <f t="shared" si="0"/>
        <v>5762.47</v>
      </c>
      <c r="P34" s="19">
        <f t="shared" si="0"/>
        <v>6406.61</v>
      </c>
      <c r="Q34" s="19">
        <f t="shared" si="0"/>
        <v>6712.24</v>
      </c>
      <c r="S34" s="45">
        <v>12</v>
      </c>
      <c r="T34" s="18">
        <f t="shared" si="3"/>
        <v>0.21099999999999999</v>
      </c>
      <c r="U34" s="18">
        <f t="shared" si="1"/>
        <v>0.21099999999999999</v>
      </c>
      <c r="V34" s="18">
        <f t="shared" si="1"/>
        <v>0.21099999999999999</v>
      </c>
      <c r="W34" s="18">
        <f t="shared" si="1"/>
        <v>0.17899999999999999</v>
      </c>
      <c r="X34" s="18">
        <f t="shared" si="1"/>
        <v>0.17899999999999999</v>
      </c>
      <c r="Y34" s="18">
        <f t="shared" si="1"/>
        <v>0.17899999999999999</v>
      </c>
      <c r="AA34" s="37"/>
      <c r="AB34" s="45">
        <v>12</v>
      </c>
      <c r="AC34" s="28">
        <f t="shared" si="4"/>
        <v>5688.7529471999997</v>
      </c>
      <c r="AD34" s="28">
        <f t="shared" si="2"/>
        <v>6249.4263978666668</v>
      </c>
      <c r="AE34" s="28">
        <f t="shared" si="2"/>
        <v>6904.6468608000023</v>
      </c>
      <c r="AF34" s="28">
        <f t="shared" si="2"/>
        <v>7434.9692927999995</v>
      </c>
      <c r="AG34" s="28">
        <f t="shared" si="2"/>
        <v>8266.0644864000005</v>
      </c>
      <c r="AH34" s="28">
        <f t="shared" si="2"/>
        <v>8660.4005376000005</v>
      </c>
      <c r="AI34" s="37"/>
      <c r="AJ34" s="34"/>
      <c r="AK34" s="34"/>
    </row>
    <row r="35" spans="1:37" x14ac:dyDescent="0.2">
      <c r="A35" s="10"/>
      <c r="B35" s="45">
        <v>11</v>
      </c>
      <c r="C35" s="22">
        <v>4153.3500000000004</v>
      </c>
      <c r="D35" s="15">
        <v>4542.72</v>
      </c>
      <c r="E35" s="16">
        <v>4908.59</v>
      </c>
      <c r="F35" s="15">
        <v>5305.54</v>
      </c>
      <c r="G35" s="16">
        <v>5848.79</v>
      </c>
      <c r="H35" s="15">
        <v>6154.45</v>
      </c>
      <c r="I35" s="10"/>
      <c r="K35" s="45">
        <v>11</v>
      </c>
      <c r="L35" s="19">
        <f t="shared" si="0"/>
        <v>4153.3500000000004</v>
      </c>
      <c r="M35" s="19">
        <f t="shared" si="0"/>
        <v>4542.72</v>
      </c>
      <c r="N35" s="19">
        <f t="shared" si="0"/>
        <v>4908.59</v>
      </c>
      <c r="O35" s="19">
        <f t="shared" si="0"/>
        <v>5305.54</v>
      </c>
      <c r="P35" s="19">
        <f t="shared" si="0"/>
        <v>5848.79</v>
      </c>
      <c r="Q35" s="19">
        <f t="shared" si="0"/>
        <v>6154.45</v>
      </c>
      <c r="S35" s="45">
        <v>11</v>
      </c>
      <c r="T35" s="18">
        <f t="shared" si="3"/>
        <v>0.21099999999999999</v>
      </c>
      <c r="U35" s="18">
        <f t="shared" si="1"/>
        <v>0.21099999999999999</v>
      </c>
      <c r="V35" s="18">
        <f t="shared" si="1"/>
        <v>0.21099999999999999</v>
      </c>
      <c r="W35" s="18">
        <f t="shared" si="1"/>
        <v>0.21099999999999999</v>
      </c>
      <c r="X35" s="18">
        <f t="shared" si="1"/>
        <v>0.17899999999999999</v>
      </c>
      <c r="Y35" s="18">
        <f t="shared" si="1"/>
        <v>0.17899999999999999</v>
      </c>
      <c r="AA35" s="37"/>
      <c r="AB35" s="45">
        <v>11</v>
      </c>
      <c r="AC35" s="28">
        <f t="shared" si="4"/>
        <v>5500.5859840000012</v>
      </c>
      <c r="AD35" s="28">
        <f t="shared" si="2"/>
        <v>6016.2572288000001</v>
      </c>
      <c r="AE35" s="28">
        <f t="shared" si="2"/>
        <v>6500.8057002666674</v>
      </c>
      <c r="AF35" s="28">
        <f t="shared" si="2"/>
        <v>7026.5156949333332</v>
      </c>
      <c r="AG35" s="28">
        <f t="shared" si="2"/>
        <v>7546.3428095999998</v>
      </c>
      <c r="AH35" s="28">
        <f t="shared" si="2"/>
        <v>7940.7175679999991</v>
      </c>
      <c r="AI35" s="37"/>
      <c r="AJ35" s="33"/>
      <c r="AK35" s="33"/>
    </row>
    <row r="36" spans="1:37" x14ac:dyDescent="0.2">
      <c r="A36" s="10"/>
      <c r="B36" s="45">
        <v>10</v>
      </c>
      <c r="C36" s="22">
        <v>4012.19</v>
      </c>
      <c r="D36" s="15">
        <v>4317.28</v>
      </c>
      <c r="E36" s="16">
        <v>4664.1000000000004</v>
      </c>
      <c r="F36" s="15">
        <v>5040.24</v>
      </c>
      <c r="G36" s="16">
        <v>5459.1</v>
      </c>
      <c r="H36" s="15">
        <v>5596.64</v>
      </c>
      <c r="I36" s="10"/>
      <c r="K36" s="45">
        <v>10</v>
      </c>
      <c r="L36" s="19">
        <f t="shared" si="0"/>
        <v>4012.19</v>
      </c>
      <c r="M36" s="19">
        <f t="shared" si="0"/>
        <v>4317.28</v>
      </c>
      <c r="N36" s="19">
        <f t="shared" si="0"/>
        <v>4664.1000000000004</v>
      </c>
      <c r="O36" s="19">
        <f t="shared" si="0"/>
        <v>5040.24</v>
      </c>
      <c r="P36" s="19">
        <f t="shared" si="0"/>
        <v>5459.1</v>
      </c>
      <c r="Q36" s="19">
        <f t="shared" si="0"/>
        <v>5596.64</v>
      </c>
      <c r="S36" s="45">
        <v>10</v>
      </c>
      <c r="T36" s="18">
        <f t="shared" si="3"/>
        <v>0.21099999999999999</v>
      </c>
      <c r="U36" s="18">
        <f t="shared" si="1"/>
        <v>0.21099999999999999</v>
      </c>
      <c r="V36" s="18">
        <f t="shared" si="1"/>
        <v>0.21099999999999999</v>
      </c>
      <c r="W36" s="18">
        <f t="shared" si="1"/>
        <v>0.21099999999999999</v>
      </c>
      <c r="X36" s="18">
        <f t="shared" si="1"/>
        <v>0.21099999999999999</v>
      </c>
      <c r="Y36" s="18">
        <f t="shared" si="1"/>
        <v>0.17899999999999999</v>
      </c>
      <c r="AA36" s="37"/>
      <c r="AB36" s="45">
        <v>10</v>
      </c>
      <c r="AC36" s="28">
        <f t="shared" si="4"/>
        <v>5313.6374442666665</v>
      </c>
      <c r="AD36" s="28">
        <f t="shared" si="2"/>
        <v>5717.6905045333333</v>
      </c>
      <c r="AE36" s="28">
        <f t="shared" si="2"/>
        <v>6177.0096640000011</v>
      </c>
      <c r="AF36" s="28">
        <f t="shared" si="2"/>
        <v>6675.1594495999998</v>
      </c>
      <c r="AG36" s="28">
        <f t="shared" si="2"/>
        <v>7229.886464000002</v>
      </c>
      <c r="AH36" s="28">
        <f t="shared" si="2"/>
        <v>7221.0087936000018</v>
      </c>
      <c r="AI36" s="37"/>
      <c r="AJ36" s="33"/>
      <c r="AK36" s="33"/>
    </row>
    <row r="37" spans="1:37" x14ac:dyDescent="0.2">
      <c r="A37" s="10"/>
      <c r="B37" s="45" t="s">
        <v>23</v>
      </c>
      <c r="C37" s="22">
        <v>3869.93</v>
      </c>
      <c r="D37" s="15">
        <v>4134.21</v>
      </c>
      <c r="E37" s="16">
        <v>4464.1000000000004</v>
      </c>
      <c r="F37" s="15">
        <v>4823.53</v>
      </c>
      <c r="G37" s="16">
        <v>5213.22</v>
      </c>
      <c r="H37" s="15">
        <v>5338.33</v>
      </c>
      <c r="I37" s="10"/>
      <c r="K37" s="45" t="s">
        <v>23</v>
      </c>
      <c r="L37" s="19">
        <f t="shared" si="0"/>
        <v>3869.93</v>
      </c>
      <c r="M37" s="19">
        <f t="shared" si="0"/>
        <v>4134.21</v>
      </c>
      <c r="N37" s="19">
        <f t="shared" si="0"/>
        <v>4464.1000000000004</v>
      </c>
      <c r="O37" s="19">
        <f t="shared" si="0"/>
        <v>4823.53</v>
      </c>
      <c r="P37" s="19">
        <f t="shared" si="0"/>
        <v>5213.22</v>
      </c>
      <c r="Q37" s="19">
        <f t="shared" si="0"/>
        <v>5338.33</v>
      </c>
      <c r="S37" s="45" t="s">
        <v>23</v>
      </c>
      <c r="T37" s="18">
        <f t="shared" si="3"/>
        <v>0.21099999999999999</v>
      </c>
      <c r="U37" s="18">
        <f t="shared" si="1"/>
        <v>0.21099999999999999</v>
      </c>
      <c r="V37" s="18">
        <f t="shared" si="1"/>
        <v>0.21099999999999999</v>
      </c>
      <c r="W37" s="18">
        <f t="shared" si="1"/>
        <v>0.21099999999999999</v>
      </c>
      <c r="X37" s="18">
        <f t="shared" si="1"/>
        <v>0.21099999999999999</v>
      </c>
      <c r="Y37" s="18">
        <f t="shared" si="1"/>
        <v>0.21099999999999999</v>
      </c>
      <c r="AA37" s="37"/>
      <c r="AB37" s="45" t="s">
        <v>23</v>
      </c>
      <c r="AC37" s="28">
        <f t="shared" si="4"/>
        <v>5125.2320938666662</v>
      </c>
      <c r="AD37" s="28">
        <f t="shared" si="2"/>
        <v>5475.2374784000012</v>
      </c>
      <c r="AE37" s="28">
        <f t="shared" si="2"/>
        <v>5912.1349973333336</v>
      </c>
      <c r="AF37" s="28">
        <f t="shared" si="2"/>
        <v>6388.1545045333332</v>
      </c>
      <c r="AG37" s="28">
        <f t="shared" si="2"/>
        <v>6904.2495487999995</v>
      </c>
      <c r="AH37" s="28">
        <f t="shared" si="2"/>
        <v>7069.9418965333325</v>
      </c>
      <c r="AI37" s="37"/>
      <c r="AJ37" s="33"/>
      <c r="AK37" s="33"/>
    </row>
    <row r="38" spans="1:37" x14ac:dyDescent="0.2">
      <c r="A38" s="10"/>
      <c r="B38" s="45" t="s">
        <v>12</v>
      </c>
      <c r="C38" s="22">
        <v>3729.09</v>
      </c>
      <c r="D38" s="15">
        <v>3848.41</v>
      </c>
      <c r="E38" s="16">
        <v>4150.8100000000004</v>
      </c>
      <c r="F38" s="15">
        <v>4482.62</v>
      </c>
      <c r="G38" s="16">
        <v>4847.83</v>
      </c>
      <c r="H38" s="15">
        <v>5153.45</v>
      </c>
      <c r="I38" s="10"/>
      <c r="K38" s="45" t="s">
        <v>12</v>
      </c>
      <c r="L38" s="19">
        <f t="shared" si="0"/>
        <v>3729.09</v>
      </c>
      <c r="M38" s="19">
        <f t="shared" si="0"/>
        <v>3848.41</v>
      </c>
      <c r="N38" s="19">
        <f t="shared" si="0"/>
        <v>4150.8100000000004</v>
      </c>
      <c r="O38" s="19">
        <f t="shared" si="0"/>
        <v>4482.62</v>
      </c>
      <c r="P38" s="19">
        <f t="shared" si="0"/>
        <v>4847.83</v>
      </c>
      <c r="Q38" s="19">
        <f t="shared" si="0"/>
        <v>5153.45</v>
      </c>
      <c r="S38" s="45" t="s">
        <v>12</v>
      </c>
      <c r="T38" s="18">
        <f t="shared" si="3"/>
        <v>0.21099999999999999</v>
      </c>
      <c r="U38" s="18">
        <f t="shared" si="1"/>
        <v>0.21099999999999999</v>
      </c>
      <c r="V38" s="18">
        <f t="shared" si="1"/>
        <v>0.21099999999999999</v>
      </c>
      <c r="W38" s="18">
        <f t="shared" si="1"/>
        <v>0.21099999999999999</v>
      </c>
      <c r="X38" s="18">
        <f t="shared" si="1"/>
        <v>0.21099999999999999</v>
      </c>
      <c r="Y38" s="18">
        <f t="shared" si="1"/>
        <v>0.21099999999999999</v>
      </c>
      <c r="AA38" s="37"/>
      <c r="AB38" s="45" t="s">
        <v>12</v>
      </c>
      <c r="AC38" s="28">
        <f t="shared" si="4"/>
        <v>4938.7073535999998</v>
      </c>
      <c r="AD38" s="28">
        <f t="shared" si="2"/>
        <v>5096.7315797333331</v>
      </c>
      <c r="AE38" s="28">
        <f t="shared" si="2"/>
        <v>5497.2220757333334</v>
      </c>
      <c r="AF38" s="28">
        <f t="shared" si="2"/>
        <v>5936.662391466667</v>
      </c>
      <c r="AG38" s="28">
        <f t="shared" si="2"/>
        <v>6420.3367765333342</v>
      </c>
      <c r="AH38" s="28">
        <f t="shared" si="2"/>
        <v>6825.0917546666651</v>
      </c>
      <c r="AI38" s="37"/>
      <c r="AJ38" s="33"/>
      <c r="AK38" s="33"/>
    </row>
    <row r="39" spans="1:37" x14ac:dyDescent="0.2">
      <c r="A39" s="10"/>
      <c r="B39" s="45" t="s">
        <v>13</v>
      </c>
      <c r="C39" s="22">
        <v>3590.97</v>
      </c>
      <c r="D39" s="15">
        <v>3810.67</v>
      </c>
      <c r="E39" s="16">
        <v>3872.64</v>
      </c>
      <c r="F39" s="15">
        <v>4082.05</v>
      </c>
      <c r="G39" s="16">
        <v>4465.76</v>
      </c>
      <c r="H39" s="15">
        <v>4617.59</v>
      </c>
      <c r="I39" s="10"/>
      <c r="K39" s="45" t="s">
        <v>13</v>
      </c>
      <c r="L39" s="19">
        <f t="shared" si="0"/>
        <v>3590.97</v>
      </c>
      <c r="M39" s="19">
        <f t="shared" si="0"/>
        <v>3810.67</v>
      </c>
      <c r="N39" s="19">
        <f t="shared" si="0"/>
        <v>3872.64</v>
      </c>
      <c r="O39" s="19">
        <f t="shared" si="0"/>
        <v>4082.05</v>
      </c>
      <c r="P39" s="19">
        <f t="shared" si="0"/>
        <v>4465.76</v>
      </c>
      <c r="Q39" s="19">
        <f t="shared" si="0"/>
        <v>4617.59</v>
      </c>
      <c r="S39" s="45" t="s">
        <v>13</v>
      </c>
      <c r="T39" s="18">
        <f t="shared" si="3"/>
        <v>0.21099999999999999</v>
      </c>
      <c r="U39" s="18">
        <f t="shared" si="1"/>
        <v>0.21099999999999999</v>
      </c>
      <c r="V39" s="18">
        <f t="shared" si="1"/>
        <v>0.21099999999999999</v>
      </c>
      <c r="W39" s="18">
        <f t="shared" si="1"/>
        <v>0.21099999999999999</v>
      </c>
      <c r="X39" s="18">
        <f t="shared" si="1"/>
        <v>0.21099999999999999</v>
      </c>
      <c r="Y39" s="18">
        <f t="shared" si="1"/>
        <v>0.21099999999999999</v>
      </c>
      <c r="AA39" s="37"/>
      <c r="AB39" s="45" t="s">
        <v>13</v>
      </c>
      <c r="AC39" s="28">
        <f t="shared" si="4"/>
        <v>4755.7849087999994</v>
      </c>
      <c r="AD39" s="28">
        <f t="shared" si="2"/>
        <v>5046.7497301333333</v>
      </c>
      <c r="AE39" s="28">
        <f t="shared" si="2"/>
        <v>5128.8211455999999</v>
      </c>
      <c r="AF39" s="28">
        <f t="shared" si="2"/>
        <v>5406.1581653333342</v>
      </c>
      <c r="AG39" s="28">
        <f t="shared" si="2"/>
        <v>5914.3334570666666</v>
      </c>
      <c r="AH39" s="28">
        <f t="shared" si="2"/>
        <v>6115.4130602666673</v>
      </c>
      <c r="AI39" s="37"/>
      <c r="AJ39" s="33"/>
      <c r="AK39" s="33"/>
    </row>
    <row r="40" spans="1:37" x14ac:dyDescent="0.2">
      <c r="A40" s="10"/>
      <c r="B40" s="45">
        <v>8</v>
      </c>
      <c r="C40" s="22">
        <v>3391.44</v>
      </c>
      <c r="D40" s="15">
        <v>3596.59</v>
      </c>
      <c r="E40" s="16">
        <v>3738.68</v>
      </c>
      <c r="F40" s="15">
        <v>3883.66</v>
      </c>
      <c r="G40" s="16">
        <v>4040.37</v>
      </c>
      <c r="H40" s="15">
        <v>4115.7299999999996</v>
      </c>
      <c r="I40" s="10"/>
      <c r="K40" s="45">
        <v>8</v>
      </c>
      <c r="L40" s="19">
        <f t="shared" si="0"/>
        <v>3391.44</v>
      </c>
      <c r="M40" s="19">
        <f t="shared" si="0"/>
        <v>3596.59</v>
      </c>
      <c r="N40" s="19">
        <f t="shared" si="0"/>
        <v>3738.68</v>
      </c>
      <c r="O40" s="19">
        <f t="shared" si="0"/>
        <v>3883.66</v>
      </c>
      <c r="P40" s="19">
        <f t="shared" si="0"/>
        <v>4040.37</v>
      </c>
      <c r="Q40" s="19">
        <f t="shared" si="0"/>
        <v>4115.7299999999996</v>
      </c>
      <c r="S40" s="45">
        <v>8</v>
      </c>
      <c r="T40" s="18">
        <f t="shared" si="3"/>
        <v>0.21099999999999999</v>
      </c>
      <c r="U40" s="18">
        <f t="shared" si="1"/>
        <v>0.21099999999999999</v>
      </c>
      <c r="V40" s="18">
        <f t="shared" si="1"/>
        <v>0.21099999999999999</v>
      </c>
      <c r="W40" s="18">
        <f t="shared" si="1"/>
        <v>0.21099999999999999</v>
      </c>
      <c r="X40" s="18">
        <f t="shared" si="1"/>
        <v>0.21099999999999999</v>
      </c>
      <c r="Y40" s="18">
        <f t="shared" si="1"/>
        <v>0.21099999999999999</v>
      </c>
      <c r="AA40" s="37"/>
      <c r="AB40" s="45">
        <v>8</v>
      </c>
      <c r="AC40" s="28">
        <f t="shared" si="4"/>
        <v>4526.6227968000003</v>
      </c>
      <c r="AD40" s="28">
        <f t="shared" si="2"/>
        <v>4800.4406048000001</v>
      </c>
      <c r="AE40" s="28">
        <f t="shared" si="2"/>
        <v>4990.090969599999</v>
      </c>
      <c r="AF40" s="28">
        <f t="shared" si="2"/>
        <v>5183.5986751999999</v>
      </c>
      <c r="AG40" s="28">
        <f t="shared" si="2"/>
        <v>5392.7626464000004</v>
      </c>
      <c r="AH40" s="28">
        <f t="shared" si="2"/>
        <v>5493.3471455999997</v>
      </c>
      <c r="AI40" s="37"/>
      <c r="AJ40" s="33"/>
      <c r="AK40" s="33"/>
    </row>
    <row r="41" spans="1:37" x14ac:dyDescent="0.2">
      <c r="A41" s="10"/>
      <c r="B41" s="45">
        <v>7</v>
      </c>
      <c r="C41" s="22">
        <v>3205.23</v>
      </c>
      <c r="D41" s="15">
        <v>3441.58</v>
      </c>
      <c r="E41" s="16">
        <v>3582.38</v>
      </c>
      <c r="F41" s="15">
        <v>3724.47</v>
      </c>
      <c r="G41" s="16">
        <v>3860.94</v>
      </c>
      <c r="H41" s="15">
        <v>3935.06</v>
      </c>
      <c r="I41" s="10"/>
      <c r="K41" s="45">
        <v>7</v>
      </c>
      <c r="L41" s="19">
        <f t="shared" si="0"/>
        <v>3205.23</v>
      </c>
      <c r="M41" s="19">
        <f t="shared" si="0"/>
        <v>3441.58</v>
      </c>
      <c r="N41" s="19">
        <f t="shared" si="0"/>
        <v>3582.38</v>
      </c>
      <c r="O41" s="19">
        <f t="shared" si="0"/>
        <v>3724.47</v>
      </c>
      <c r="P41" s="19">
        <f t="shared" si="0"/>
        <v>3860.94</v>
      </c>
      <c r="Q41" s="19">
        <f t="shared" si="0"/>
        <v>3935.06</v>
      </c>
      <c r="S41" s="45">
        <v>7</v>
      </c>
      <c r="T41" s="18">
        <f t="shared" si="3"/>
        <v>0.21099999999999999</v>
      </c>
      <c r="U41" s="18">
        <f t="shared" si="1"/>
        <v>0.21099999999999999</v>
      </c>
      <c r="V41" s="18">
        <f t="shared" si="1"/>
        <v>0.21099999999999999</v>
      </c>
      <c r="W41" s="18">
        <f t="shared" si="1"/>
        <v>0.21099999999999999</v>
      </c>
      <c r="X41" s="18">
        <f t="shared" si="1"/>
        <v>0.21099999999999999</v>
      </c>
      <c r="Y41" s="18">
        <f t="shared" si="1"/>
        <v>0.21099999999999999</v>
      </c>
      <c r="AA41" s="37"/>
      <c r="AB41" s="45">
        <v>7</v>
      </c>
      <c r="AC41" s="28">
        <f t="shared" si="4"/>
        <v>4278.0845856000005</v>
      </c>
      <c r="AD41" s="28">
        <f t="shared" si="2"/>
        <v>4593.5456575999997</v>
      </c>
      <c r="AE41" s="28">
        <f t="shared" si="2"/>
        <v>4781.4742335999999</v>
      </c>
      <c r="AF41" s="28">
        <f t="shared" si="2"/>
        <v>4971.1245984000007</v>
      </c>
      <c r="AG41" s="28">
        <f t="shared" si="2"/>
        <v>5153.2738368</v>
      </c>
      <c r="AH41" s="28">
        <f t="shared" si="2"/>
        <v>5252.2032832000004</v>
      </c>
      <c r="AI41" s="37"/>
      <c r="AJ41" s="33"/>
      <c r="AK41" s="33"/>
    </row>
    <row r="42" spans="1:37" x14ac:dyDescent="0.2">
      <c r="A42" s="10"/>
      <c r="B42" s="45">
        <v>6</v>
      </c>
      <c r="C42" s="22">
        <v>3152.04</v>
      </c>
      <c r="D42" s="15">
        <v>3346.55</v>
      </c>
      <c r="E42" s="16">
        <v>3482.94</v>
      </c>
      <c r="F42" s="15">
        <v>3617.92</v>
      </c>
      <c r="G42" s="16">
        <v>3750.49</v>
      </c>
      <c r="H42" s="15">
        <v>3819.26</v>
      </c>
      <c r="I42" s="10"/>
      <c r="K42" s="45">
        <v>6</v>
      </c>
      <c r="L42" s="19">
        <f t="shared" si="0"/>
        <v>3152.04</v>
      </c>
      <c r="M42" s="19">
        <f t="shared" si="0"/>
        <v>3346.55</v>
      </c>
      <c r="N42" s="19">
        <f t="shared" si="0"/>
        <v>3482.94</v>
      </c>
      <c r="O42" s="19">
        <f t="shared" si="0"/>
        <v>3617.92</v>
      </c>
      <c r="P42" s="19">
        <f t="shared" si="0"/>
        <v>3750.49</v>
      </c>
      <c r="Q42" s="19">
        <f t="shared" si="0"/>
        <v>3819.26</v>
      </c>
      <c r="S42" s="45">
        <v>6</v>
      </c>
      <c r="T42" s="18">
        <f t="shared" si="3"/>
        <v>0.21099999999999999</v>
      </c>
      <c r="U42" s="18">
        <f t="shared" si="1"/>
        <v>0.21099999999999999</v>
      </c>
      <c r="V42" s="18">
        <f t="shared" si="1"/>
        <v>0.21099999999999999</v>
      </c>
      <c r="W42" s="18">
        <f t="shared" si="1"/>
        <v>0.21099999999999999</v>
      </c>
      <c r="X42" s="18">
        <f t="shared" si="1"/>
        <v>0.21099999999999999</v>
      </c>
      <c r="Y42" s="18">
        <f t="shared" si="1"/>
        <v>0.21099999999999999</v>
      </c>
      <c r="AA42" s="37"/>
      <c r="AB42" s="45">
        <v>6</v>
      </c>
      <c r="AC42" s="28">
        <f t="shared" si="4"/>
        <v>4207.0908288000001</v>
      </c>
      <c r="AD42" s="28">
        <f t="shared" si="2"/>
        <v>4466.7072160000016</v>
      </c>
      <c r="AE42" s="28">
        <f t="shared" si="2"/>
        <v>4648.7496768000001</v>
      </c>
      <c r="AF42" s="28">
        <f t="shared" si="2"/>
        <v>4828.9101823999999</v>
      </c>
      <c r="AG42" s="28">
        <f t="shared" si="2"/>
        <v>5005.8540127999995</v>
      </c>
      <c r="AH42" s="28">
        <f t="shared" si="2"/>
        <v>5097.6427072000006</v>
      </c>
      <c r="AI42" s="37"/>
      <c r="AJ42" s="33"/>
      <c r="AK42" s="33"/>
    </row>
    <row r="43" spans="1:37" x14ac:dyDescent="0.2">
      <c r="A43" s="10"/>
      <c r="B43" s="45">
        <v>5</v>
      </c>
      <c r="C43" s="22">
        <v>3038.99</v>
      </c>
      <c r="D43" s="15">
        <v>3227.67</v>
      </c>
      <c r="E43" s="16">
        <v>3355.11</v>
      </c>
      <c r="F43" s="15">
        <v>3490.06</v>
      </c>
      <c r="G43" s="16">
        <v>3615.47</v>
      </c>
      <c r="H43" s="15">
        <v>3680.28</v>
      </c>
      <c r="I43" s="10"/>
      <c r="K43" s="45">
        <v>5</v>
      </c>
      <c r="L43" s="19">
        <f t="shared" si="0"/>
        <v>3038.99</v>
      </c>
      <c r="M43" s="19">
        <f t="shared" si="0"/>
        <v>3227.67</v>
      </c>
      <c r="N43" s="19">
        <f t="shared" si="0"/>
        <v>3355.11</v>
      </c>
      <c r="O43" s="19">
        <f t="shared" si="0"/>
        <v>3490.06</v>
      </c>
      <c r="P43" s="19">
        <f t="shared" si="0"/>
        <v>3615.47</v>
      </c>
      <c r="Q43" s="19">
        <f t="shared" si="0"/>
        <v>3680.28</v>
      </c>
      <c r="S43" s="45">
        <v>5</v>
      </c>
      <c r="T43" s="18">
        <f t="shared" si="3"/>
        <v>0.21099999999999999</v>
      </c>
      <c r="U43" s="18">
        <f t="shared" si="1"/>
        <v>0.21099999999999999</v>
      </c>
      <c r="V43" s="18">
        <f t="shared" si="1"/>
        <v>0.21099999999999999</v>
      </c>
      <c r="W43" s="18">
        <f t="shared" si="1"/>
        <v>0.21099999999999999</v>
      </c>
      <c r="X43" s="18">
        <f t="shared" si="1"/>
        <v>0.21099999999999999</v>
      </c>
      <c r="Y43" s="18">
        <f t="shared" si="1"/>
        <v>0.21099999999999999</v>
      </c>
      <c r="AA43" s="37"/>
      <c r="AB43" s="45">
        <v>5</v>
      </c>
      <c r="AC43" s="28">
        <f t="shared" si="4"/>
        <v>4056.2007328</v>
      </c>
      <c r="AD43" s="28">
        <f t="shared" si="2"/>
        <v>4308.0357023999995</v>
      </c>
      <c r="AE43" s="28">
        <f t="shared" si="2"/>
        <v>4478.1324192000002</v>
      </c>
      <c r="AF43" s="28">
        <f t="shared" si="2"/>
        <v>4658.2528832000007</v>
      </c>
      <c r="AG43" s="28">
        <f t="shared" si="2"/>
        <v>4825.6401184000006</v>
      </c>
      <c r="AH43" s="28">
        <f t="shared" si="2"/>
        <v>4912.1433216000005</v>
      </c>
      <c r="AI43" s="37"/>
      <c r="AJ43" s="33"/>
      <c r="AK43" s="33"/>
    </row>
    <row r="44" spans="1:37" x14ac:dyDescent="0.2">
      <c r="A44" s="10"/>
      <c r="B44" s="45">
        <v>4</v>
      </c>
      <c r="C44" s="22">
        <v>2912.62</v>
      </c>
      <c r="D44" s="15">
        <v>3103.55</v>
      </c>
      <c r="E44" s="16">
        <v>3263.75</v>
      </c>
      <c r="F44" s="15">
        <v>3363.48</v>
      </c>
      <c r="G44" s="16">
        <v>3463.2</v>
      </c>
      <c r="H44" s="15">
        <v>3521.6</v>
      </c>
      <c r="I44" s="10"/>
      <c r="K44" s="45">
        <v>4</v>
      </c>
      <c r="L44" s="19">
        <f t="shared" si="0"/>
        <v>2912.62</v>
      </c>
      <c r="M44" s="19">
        <f t="shared" si="0"/>
        <v>3103.55</v>
      </c>
      <c r="N44" s="19">
        <f t="shared" si="0"/>
        <v>3263.75</v>
      </c>
      <c r="O44" s="19">
        <f t="shared" si="0"/>
        <v>3363.48</v>
      </c>
      <c r="P44" s="19">
        <f t="shared" si="0"/>
        <v>3463.2</v>
      </c>
      <c r="Q44" s="19">
        <f t="shared" si="0"/>
        <v>3521.6</v>
      </c>
      <c r="S44" s="45">
        <v>4</v>
      </c>
      <c r="T44" s="18">
        <f t="shared" si="3"/>
        <v>0.21099999999999999</v>
      </c>
      <c r="U44" s="18">
        <f t="shared" si="1"/>
        <v>0.21099999999999999</v>
      </c>
      <c r="V44" s="18">
        <f t="shared" si="1"/>
        <v>0.21099999999999999</v>
      </c>
      <c r="W44" s="18">
        <f t="shared" si="1"/>
        <v>0.21099999999999999</v>
      </c>
      <c r="X44" s="18">
        <f t="shared" si="1"/>
        <v>0.21099999999999999</v>
      </c>
      <c r="Y44" s="18">
        <f t="shared" si="1"/>
        <v>0.21099999999999999</v>
      </c>
      <c r="AA44" s="37"/>
      <c r="AB44" s="45">
        <v>4</v>
      </c>
      <c r="AC44" s="28">
        <f t="shared" si="4"/>
        <v>3887.5321664000003</v>
      </c>
      <c r="AD44" s="28">
        <f t="shared" si="2"/>
        <v>4142.3702560000011</v>
      </c>
      <c r="AE44" s="28">
        <f t="shared" si="2"/>
        <v>4356.1923999999999</v>
      </c>
      <c r="AF44" s="28">
        <f t="shared" si="2"/>
        <v>4489.3040256000004</v>
      </c>
      <c r="AG44" s="28">
        <f t="shared" si="2"/>
        <v>4622.4023039999993</v>
      </c>
      <c r="AH44" s="28">
        <f t="shared" si="2"/>
        <v>4700.3499519999996</v>
      </c>
      <c r="AI44" s="37"/>
      <c r="AJ44" s="33"/>
      <c r="AK44" s="33"/>
    </row>
    <row r="45" spans="1:37" x14ac:dyDescent="0.2">
      <c r="A45" s="10"/>
      <c r="B45" s="45">
        <v>3</v>
      </c>
      <c r="C45" s="22">
        <v>2872.69</v>
      </c>
      <c r="D45" s="15">
        <v>3078.02</v>
      </c>
      <c r="E45" s="16">
        <v>3127.99</v>
      </c>
      <c r="F45" s="15">
        <v>3242.21</v>
      </c>
      <c r="G45" s="16">
        <v>3327.92</v>
      </c>
      <c r="H45" s="15">
        <v>3406.43</v>
      </c>
      <c r="I45" s="10"/>
      <c r="K45" s="45">
        <v>3</v>
      </c>
      <c r="L45" s="19">
        <f t="shared" si="0"/>
        <v>2872.69</v>
      </c>
      <c r="M45" s="19">
        <f t="shared" si="0"/>
        <v>3078.02</v>
      </c>
      <c r="N45" s="19">
        <f t="shared" si="0"/>
        <v>3127.99</v>
      </c>
      <c r="O45" s="19">
        <f t="shared" si="0"/>
        <v>3242.21</v>
      </c>
      <c r="P45" s="19">
        <f t="shared" si="0"/>
        <v>3327.92</v>
      </c>
      <c r="Q45" s="19">
        <f t="shared" si="0"/>
        <v>3406.43</v>
      </c>
      <c r="S45" s="45">
        <v>3</v>
      </c>
      <c r="T45" s="18">
        <f t="shared" si="3"/>
        <v>0.21099999999999999</v>
      </c>
      <c r="U45" s="18">
        <f t="shared" si="1"/>
        <v>0.21099999999999999</v>
      </c>
      <c r="V45" s="18">
        <f t="shared" si="1"/>
        <v>0.21099999999999999</v>
      </c>
      <c r="W45" s="18">
        <f t="shared" si="1"/>
        <v>0.21099999999999999</v>
      </c>
      <c r="X45" s="18">
        <f t="shared" si="1"/>
        <v>0.21099999999999999</v>
      </c>
      <c r="Y45" s="18">
        <f t="shared" si="1"/>
        <v>0.21099999999999999</v>
      </c>
      <c r="AA45" s="37"/>
      <c r="AB45" s="45">
        <v>3</v>
      </c>
      <c r="AC45" s="28">
        <f t="shared" si="4"/>
        <v>3834.2367968000003</v>
      </c>
      <c r="AD45" s="28">
        <f t="shared" si="2"/>
        <v>4108.2948544000001</v>
      </c>
      <c r="AE45" s="28">
        <f t="shared" si="2"/>
        <v>4174.9908127999997</v>
      </c>
      <c r="AF45" s="28">
        <f t="shared" si="2"/>
        <v>4327.4425312000012</v>
      </c>
      <c r="AG45" s="28">
        <f t="shared" si="2"/>
        <v>4441.8413823999999</v>
      </c>
      <c r="AH45" s="28">
        <f t="shared" si="2"/>
        <v>4546.6302495999998</v>
      </c>
      <c r="AI45" s="37"/>
      <c r="AJ45" s="33"/>
      <c r="AK45" s="33"/>
    </row>
    <row r="46" spans="1:37" x14ac:dyDescent="0.2">
      <c r="A46" s="10"/>
      <c r="B46" s="45" t="s">
        <v>24</v>
      </c>
      <c r="C46" s="42">
        <v>2711.6</v>
      </c>
      <c r="D46" s="19">
        <v>2945.82</v>
      </c>
      <c r="E46" s="20">
        <v>3031.62</v>
      </c>
      <c r="F46" s="19">
        <v>3146.03</v>
      </c>
      <c r="G46" s="20">
        <v>3224.63</v>
      </c>
      <c r="H46" s="19">
        <v>3283.31</v>
      </c>
      <c r="I46" s="10"/>
      <c r="K46" s="45" t="s">
        <v>24</v>
      </c>
      <c r="L46" s="19">
        <f t="shared" si="0"/>
        <v>2711.6</v>
      </c>
      <c r="M46" s="19">
        <f t="shared" si="0"/>
        <v>2945.82</v>
      </c>
      <c r="N46" s="19">
        <f t="shared" si="0"/>
        <v>3031.62</v>
      </c>
      <c r="O46" s="19">
        <f t="shared" si="0"/>
        <v>3146.03</v>
      </c>
      <c r="P46" s="19">
        <f t="shared" si="0"/>
        <v>3224.63</v>
      </c>
      <c r="Q46" s="19">
        <f t="shared" si="0"/>
        <v>3283.31</v>
      </c>
      <c r="S46" s="45" t="s">
        <v>24</v>
      </c>
      <c r="T46" s="18">
        <f t="shared" si="3"/>
        <v>0.21099999999999999</v>
      </c>
      <c r="U46" s="18">
        <f t="shared" si="3"/>
        <v>0.21099999999999999</v>
      </c>
      <c r="V46" s="18">
        <f t="shared" si="3"/>
        <v>0.21099999999999999</v>
      </c>
      <c r="W46" s="18">
        <f t="shared" si="3"/>
        <v>0.21099999999999999</v>
      </c>
      <c r="X46" s="18">
        <f t="shared" si="3"/>
        <v>0.21099999999999999</v>
      </c>
      <c r="Y46" s="18">
        <f t="shared" si="3"/>
        <v>0.21099999999999999</v>
      </c>
      <c r="AA46" s="37"/>
      <c r="AB46" s="45" t="s">
        <v>24</v>
      </c>
      <c r="AC46" s="28">
        <f t="shared" si="4"/>
        <v>3619.226752</v>
      </c>
      <c r="AD46" s="28">
        <f t="shared" si="4"/>
        <v>3931.8448704000002</v>
      </c>
      <c r="AE46" s="28">
        <f t="shared" si="4"/>
        <v>4046.3638464000001</v>
      </c>
      <c r="AF46" s="28">
        <f t="shared" si="4"/>
        <v>4199.0691616000004</v>
      </c>
      <c r="AG46" s="28">
        <f t="shared" si="4"/>
        <v>4303.9781536</v>
      </c>
      <c r="AH46" s="28">
        <f t="shared" si="4"/>
        <v>4382.2995232000003</v>
      </c>
      <c r="AI46" s="37"/>
      <c r="AJ46" s="33"/>
      <c r="AK46" s="33"/>
    </row>
    <row r="47" spans="1:37" x14ac:dyDescent="0.2">
      <c r="A47" s="10"/>
      <c r="B47" s="45">
        <v>2</v>
      </c>
      <c r="C47" s="22">
        <v>2692.16</v>
      </c>
      <c r="D47" s="15">
        <v>2894.28</v>
      </c>
      <c r="E47" s="16">
        <v>2944.67</v>
      </c>
      <c r="F47" s="15">
        <v>3016.58</v>
      </c>
      <c r="G47" s="16">
        <v>3174.63</v>
      </c>
      <c r="H47" s="15">
        <v>3339.97</v>
      </c>
      <c r="I47" s="10"/>
      <c r="K47" s="45">
        <v>2</v>
      </c>
      <c r="L47" s="19">
        <f t="shared" si="0"/>
        <v>2692.16</v>
      </c>
      <c r="M47" s="19">
        <f t="shared" si="0"/>
        <v>2894.28</v>
      </c>
      <c r="N47" s="19">
        <f t="shared" si="0"/>
        <v>2944.67</v>
      </c>
      <c r="O47" s="19">
        <f t="shared" si="0"/>
        <v>3016.58</v>
      </c>
      <c r="P47" s="19">
        <f t="shared" si="0"/>
        <v>3174.63</v>
      </c>
      <c r="Q47" s="19">
        <f t="shared" si="0"/>
        <v>3339.97</v>
      </c>
      <c r="S47" s="45">
        <v>2</v>
      </c>
      <c r="T47" s="18">
        <f t="shared" si="3"/>
        <v>0.21099999999999999</v>
      </c>
      <c r="U47" s="18">
        <f t="shared" si="3"/>
        <v>0.21099999999999999</v>
      </c>
      <c r="V47" s="18">
        <f t="shared" si="3"/>
        <v>0.21099999999999999</v>
      </c>
      <c r="W47" s="18">
        <f t="shared" si="3"/>
        <v>0.21099999999999999</v>
      </c>
      <c r="X47" s="18">
        <f t="shared" si="3"/>
        <v>0.21099999999999999</v>
      </c>
      <c r="Y47" s="18">
        <f t="shared" si="3"/>
        <v>0.21099999999999999</v>
      </c>
      <c r="AA47" s="37"/>
      <c r="AB47" s="45">
        <v>2</v>
      </c>
      <c r="AC47" s="28">
        <f t="shared" si="4"/>
        <v>3593.2797952000001</v>
      </c>
      <c r="AD47" s="28">
        <f t="shared" si="4"/>
        <v>3863.0534016000001</v>
      </c>
      <c r="AE47" s="28">
        <f t="shared" si="4"/>
        <v>3930.3099424000006</v>
      </c>
      <c r="AF47" s="28">
        <f t="shared" si="4"/>
        <v>4026.2896575999998</v>
      </c>
      <c r="AG47" s="28">
        <f t="shared" si="4"/>
        <v>4237.2421536000002</v>
      </c>
      <c r="AH47" s="28">
        <f t="shared" si="4"/>
        <v>4457.9247583999995</v>
      </c>
      <c r="AI47" s="37"/>
      <c r="AJ47" s="33"/>
      <c r="AK47" s="33"/>
    </row>
    <row r="48" spans="1:37" x14ac:dyDescent="0.2">
      <c r="A48" s="10"/>
      <c r="B48" s="46">
        <v>1</v>
      </c>
      <c r="C48" s="43"/>
      <c r="D48" s="24">
        <v>2465.52</v>
      </c>
      <c r="E48" s="25">
        <v>2498.86</v>
      </c>
      <c r="F48" s="24">
        <v>2540.5500000000002</v>
      </c>
      <c r="G48" s="25">
        <v>2579.42</v>
      </c>
      <c r="H48" s="24">
        <v>2679.47</v>
      </c>
      <c r="I48" s="10"/>
      <c r="K48" s="46">
        <v>1</v>
      </c>
      <c r="L48" s="26">
        <f t="shared" si="0"/>
        <v>0</v>
      </c>
      <c r="M48" s="26">
        <f t="shared" si="0"/>
        <v>2465.52</v>
      </c>
      <c r="N48" s="26">
        <f t="shared" si="0"/>
        <v>2498.86</v>
      </c>
      <c r="O48" s="26">
        <f t="shared" si="0"/>
        <v>2540.5500000000002</v>
      </c>
      <c r="P48" s="26">
        <f t="shared" si="0"/>
        <v>2579.42</v>
      </c>
      <c r="Q48" s="26">
        <f t="shared" si="0"/>
        <v>2679.47</v>
      </c>
      <c r="S48" s="46">
        <v>1</v>
      </c>
      <c r="T48" s="27">
        <f t="shared" si="3"/>
        <v>0</v>
      </c>
      <c r="U48" s="27">
        <f t="shared" si="3"/>
        <v>0.21099999999999999</v>
      </c>
      <c r="V48" s="27">
        <f t="shared" si="3"/>
        <v>0.21099999999999999</v>
      </c>
      <c r="W48" s="27">
        <f t="shared" si="3"/>
        <v>0.21099999999999999</v>
      </c>
      <c r="X48" s="27">
        <f t="shared" si="3"/>
        <v>0.21099999999999999</v>
      </c>
      <c r="Y48" s="27">
        <f t="shared" si="3"/>
        <v>0.21099999999999999</v>
      </c>
      <c r="AA48" s="37"/>
      <c r="AB48" s="46">
        <v>1</v>
      </c>
      <c r="AC48" s="28">
        <f t="shared" si="4"/>
        <v>0</v>
      </c>
      <c r="AD48" s="28">
        <f t="shared" si="4"/>
        <v>3290.7788544</v>
      </c>
      <c r="AE48" s="28">
        <f t="shared" si="4"/>
        <v>3335.2784192000004</v>
      </c>
      <c r="AF48" s="28">
        <f t="shared" si="4"/>
        <v>3390.922896</v>
      </c>
      <c r="AG48" s="28">
        <f t="shared" si="4"/>
        <v>3442.8034624000006</v>
      </c>
      <c r="AH48" s="28">
        <f t="shared" si="4"/>
        <v>3576.3421984000001</v>
      </c>
      <c r="AI48" s="37"/>
      <c r="AJ48" s="33"/>
      <c r="AK48" s="33"/>
    </row>
    <row r="49" spans="1:37" x14ac:dyDescent="0.2">
      <c r="A49" s="10"/>
      <c r="B49" s="52"/>
      <c r="C49" s="50"/>
      <c r="D49" s="50"/>
      <c r="E49" s="50"/>
      <c r="F49" s="50"/>
      <c r="G49" s="50"/>
      <c r="H49" s="50"/>
      <c r="I49" s="10"/>
      <c r="K49" s="51"/>
      <c r="L49" s="20"/>
      <c r="M49" s="20"/>
      <c r="N49" s="20"/>
      <c r="O49" s="20"/>
      <c r="P49" s="20"/>
      <c r="Q49" s="20"/>
      <c r="S49" s="51"/>
      <c r="T49" s="48"/>
      <c r="U49" s="48"/>
      <c r="V49" s="48"/>
      <c r="W49" s="48"/>
      <c r="X49" s="48"/>
      <c r="Y49" s="48"/>
      <c r="AA49" s="37"/>
      <c r="AB49" s="37"/>
      <c r="AC49" s="37"/>
      <c r="AD49" s="37"/>
      <c r="AE49" s="37"/>
      <c r="AF49" s="37"/>
      <c r="AG49" s="37"/>
      <c r="AH49" s="37"/>
      <c r="AI49" s="37"/>
      <c r="AJ49" s="33"/>
      <c r="AK49" s="33"/>
    </row>
    <row r="50" spans="1:37" x14ac:dyDescent="0.2">
      <c r="A50" s="10"/>
      <c r="B50" s="72" t="s">
        <v>17</v>
      </c>
      <c r="C50" s="73"/>
      <c r="D50" s="50"/>
      <c r="E50" s="50"/>
      <c r="F50" s="50"/>
      <c r="G50" s="50"/>
      <c r="H50" s="50"/>
      <c r="I50" s="10"/>
      <c r="K50" s="51"/>
      <c r="L50" s="20"/>
      <c r="M50" s="20"/>
      <c r="N50" s="20"/>
      <c r="O50" s="20"/>
      <c r="P50" s="20"/>
      <c r="Q50" s="20"/>
      <c r="S50" s="51"/>
      <c r="T50" s="48"/>
      <c r="U50" s="48"/>
      <c r="V50" s="48"/>
      <c r="W50" s="48"/>
      <c r="X50" s="48"/>
      <c r="Y50" s="48"/>
      <c r="AA50" s="34"/>
      <c r="AB50" s="51"/>
      <c r="AC50" s="20"/>
      <c r="AD50" s="20"/>
      <c r="AE50" s="20"/>
      <c r="AF50" s="20"/>
      <c r="AG50" s="20"/>
      <c r="AH50" s="20"/>
      <c r="AI50" s="34"/>
      <c r="AJ50" s="33"/>
      <c r="AK50" s="33"/>
    </row>
    <row r="51" spans="1:37" x14ac:dyDescent="0.2">
      <c r="A51" s="10"/>
      <c r="B51" s="2" t="s">
        <v>1</v>
      </c>
      <c r="C51" s="3" t="s">
        <v>14</v>
      </c>
      <c r="D51" s="50"/>
      <c r="E51" s="50"/>
      <c r="F51" s="50"/>
      <c r="G51" s="50"/>
      <c r="H51" s="50"/>
      <c r="I51" s="10"/>
      <c r="K51" s="51"/>
      <c r="L51" s="20"/>
      <c r="M51" s="20"/>
      <c r="N51" s="20"/>
      <c r="O51" s="20"/>
      <c r="P51" s="20"/>
      <c r="Q51" s="20"/>
      <c r="S51" s="51"/>
      <c r="T51" s="48"/>
      <c r="U51" s="48"/>
      <c r="V51" s="48"/>
      <c r="W51" s="48"/>
      <c r="X51" s="48"/>
      <c r="Y51" s="48"/>
      <c r="AA51" s="34"/>
      <c r="AB51" s="51"/>
      <c r="AC51" s="20"/>
      <c r="AD51" s="20"/>
      <c r="AE51" s="20"/>
      <c r="AF51" s="20"/>
      <c r="AG51" s="20"/>
      <c r="AH51" s="20"/>
      <c r="AI51" s="34"/>
      <c r="AJ51" s="33"/>
      <c r="AK51" s="33"/>
    </row>
    <row r="52" spans="1:37" x14ac:dyDescent="0.2">
      <c r="A52" s="10"/>
      <c r="B52" s="6">
        <v>556</v>
      </c>
      <c r="C52" s="7">
        <v>0.28220000000000001</v>
      </c>
      <c r="D52" s="50"/>
      <c r="E52" s="50"/>
      <c r="F52" s="50"/>
      <c r="G52" s="50"/>
      <c r="H52" s="50"/>
      <c r="I52" s="10"/>
      <c r="K52" s="51"/>
      <c r="L52" s="20"/>
      <c r="M52" s="20"/>
      <c r="N52" s="20"/>
      <c r="O52" s="20"/>
      <c r="P52" s="20"/>
      <c r="Q52" s="20"/>
      <c r="S52" s="51"/>
      <c r="T52" s="48"/>
      <c r="U52" s="48"/>
      <c r="V52" s="48"/>
      <c r="W52" s="48"/>
      <c r="X52" s="48"/>
      <c r="Y52" s="48"/>
      <c r="AA52" s="34"/>
      <c r="AB52" s="51"/>
      <c r="AC52" s="20"/>
      <c r="AD52" s="20"/>
      <c r="AE52" s="20"/>
      <c r="AF52" s="20"/>
      <c r="AG52" s="20"/>
      <c r="AH52" s="20"/>
      <c r="AI52" s="34"/>
      <c r="AJ52" s="33"/>
      <c r="AK52" s="33"/>
    </row>
    <row r="53" spans="1:37" x14ac:dyDescent="0.2">
      <c r="A53" s="10"/>
      <c r="B53" s="6">
        <v>925.82</v>
      </c>
      <c r="C53" s="7">
        <v>0.25</v>
      </c>
      <c r="D53" s="50"/>
      <c r="E53" s="50"/>
      <c r="F53" s="50"/>
      <c r="G53" s="50"/>
      <c r="H53" s="50"/>
      <c r="I53" s="10"/>
      <c r="K53" s="51"/>
      <c r="L53" s="20"/>
      <c r="M53" s="20"/>
      <c r="N53" s="20"/>
      <c r="O53" s="20"/>
      <c r="P53" s="20"/>
      <c r="Q53" s="20"/>
      <c r="S53" s="51"/>
      <c r="T53" s="48"/>
      <c r="U53" s="48"/>
      <c r="V53" s="48"/>
      <c r="W53" s="48"/>
      <c r="X53" s="48"/>
      <c r="Y53" s="48"/>
      <c r="AA53" s="34"/>
      <c r="AB53" s="51"/>
      <c r="AC53" s="20"/>
      <c r="AD53" s="20"/>
      <c r="AE53" s="20"/>
      <c r="AF53" s="20"/>
      <c r="AG53" s="20"/>
      <c r="AH53" s="20"/>
      <c r="AI53" s="34"/>
      <c r="AJ53" s="33"/>
      <c r="AK53" s="33"/>
    </row>
    <row r="54" spans="1:37" x14ac:dyDescent="0.2">
      <c r="A54" s="10"/>
      <c r="B54" s="6">
        <v>2000</v>
      </c>
      <c r="C54" s="7">
        <v>0.21099999999999999</v>
      </c>
      <c r="D54" s="50"/>
      <c r="E54" s="50"/>
      <c r="F54" s="50"/>
      <c r="G54" s="50"/>
      <c r="H54" s="50"/>
      <c r="I54" s="10"/>
      <c r="K54" s="51"/>
      <c r="L54" s="20"/>
      <c r="M54" s="20"/>
      <c r="N54" s="20"/>
      <c r="O54" s="20"/>
      <c r="P54" s="20"/>
      <c r="Q54" s="20"/>
      <c r="S54" s="51"/>
      <c r="T54" s="48"/>
      <c r="U54" s="48"/>
      <c r="V54" s="48"/>
      <c r="W54" s="48"/>
      <c r="X54" s="48"/>
      <c r="Y54" s="48"/>
      <c r="AA54" s="34"/>
      <c r="AB54" s="51"/>
      <c r="AC54" s="20"/>
      <c r="AD54" s="20"/>
      <c r="AE54" s="20"/>
      <c r="AF54" s="20"/>
      <c r="AG54" s="20"/>
      <c r="AH54" s="20"/>
      <c r="AI54" s="34"/>
      <c r="AJ54" s="33"/>
      <c r="AK54" s="33"/>
    </row>
    <row r="55" spans="1:37" x14ac:dyDescent="0.2">
      <c r="A55" s="10"/>
      <c r="B55" s="6">
        <v>5512.5</v>
      </c>
      <c r="C55" s="7">
        <v>0.21099999999999999</v>
      </c>
      <c r="D55" s="50"/>
      <c r="E55" s="50"/>
      <c r="F55" s="50"/>
      <c r="G55" s="50"/>
      <c r="H55" s="50"/>
      <c r="I55" s="10"/>
      <c r="K55" s="51"/>
      <c r="L55" s="20"/>
      <c r="M55" s="20"/>
      <c r="N55" s="20"/>
      <c r="O55" s="20"/>
      <c r="P55" s="20"/>
      <c r="Q55" s="20"/>
      <c r="S55" s="51"/>
      <c r="T55" s="48"/>
      <c r="U55" s="48"/>
      <c r="V55" s="48"/>
      <c r="W55" s="48"/>
      <c r="X55" s="48"/>
      <c r="Y55" s="48"/>
      <c r="AA55" s="34"/>
      <c r="AB55" s="51"/>
      <c r="AC55" s="20"/>
      <c r="AD55" s="20"/>
      <c r="AE55" s="20"/>
      <c r="AF55" s="20"/>
      <c r="AG55" s="20"/>
      <c r="AH55" s="20"/>
      <c r="AI55" s="34"/>
      <c r="AJ55" s="33"/>
      <c r="AK55" s="33"/>
    </row>
    <row r="56" spans="1:37" x14ac:dyDescent="0.2">
      <c r="A56" s="10"/>
      <c r="B56" s="6">
        <v>8050</v>
      </c>
      <c r="C56" s="7">
        <v>0.17899999999999999</v>
      </c>
      <c r="D56" s="50"/>
      <c r="E56" s="50"/>
      <c r="F56" s="50"/>
      <c r="G56" s="50"/>
      <c r="H56" s="50"/>
      <c r="I56" s="10"/>
      <c r="K56" s="51"/>
      <c r="L56" s="20"/>
      <c r="M56" s="20"/>
      <c r="N56" s="20"/>
      <c r="O56" s="20"/>
      <c r="P56" s="20"/>
      <c r="Q56" s="20"/>
      <c r="S56" s="51"/>
      <c r="T56" s="48"/>
      <c r="U56" s="48"/>
      <c r="V56" s="48"/>
      <c r="W56" s="48"/>
      <c r="X56" s="48"/>
      <c r="Y56" s="48"/>
      <c r="AA56" s="34"/>
      <c r="AB56" s="51"/>
      <c r="AC56" s="20"/>
      <c r="AD56" s="20"/>
      <c r="AE56" s="20"/>
      <c r="AF56" s="20"/>
      <c r="AG56" s="20"/>
      <c r="AH56" s="20"/>
      <c r="AI56" s="34"/>
      <c r="AJ56" s="33"/>
      <c r="AK56" s="33"/>
    </row>
    <row r="57" spans="1:37" x14ac:dyDescent="0.2">
      <c r="A57" s="10"/>
      <c r="B57" s="8" t="s">
        <v>2</v>
      </c>
      <c r="C57" s="9">
        <v>1443.92</v>
      </c>
      <c r="D57" s="50"/>
      <c r="E57" s="50"/>
      <c r="F57" s="50"/>
      <c r="G57" s="50"/>
      <c r="H57" s="50"/>
      <c r="I57" s="10"/>
      <c r="K57" s="51"/>
      <c r="L57" s="20"/>
      <c r="M57" s="20"/>
      <c r="N57" s="20"/>
      <c r="O57" s="20"/>
      <c r="P57" s="20"/>
      <c r="Q57" s="20"/>
      <c r="S57" s="51"/>
      <c r="T57" s="48"/>
      <c r="U57" s="48"/>
      <c r="V57" s="48"/>
      <c r="W57" s="48"/>
      <c r="X57" s="48"/>
      <c r="Y57" s="48"/>
      <c r="AA57" s="34"/>
      <c r="AB57" s="51"/>
      <c r="AC57" s="20"/>
      <c r="AD57" s="20"/>
      <c r="AE57" s="20"/>
      <c r="AF57" s="20"/>
      <c r="AG57" s="20"/>
      <c r="AH57" s="20"/>
      <c r="AI57" s="34"/>
      <c r="AJ57" s="33"/>
      <c r="AK57" s="33"/>
    </row>
    <row r="58" spans="1:37" x14ac:dyDescent="0.2">
      <c r="A58" s="10"/>
      <c r="B58" s="10"/>
      <c r="C58" s="10"/>
      <c r="D58" s="10"/>
      <c r="E58" s="10"/>
      <c r="F58" s="10"/>
      <c r="G58" s="10"/>
      <c r="H58" s="10"/>
      <c r="I58" s="10"/>
      <c r="AA58" s="34"/>
      <c r="AB58" s="34"/>
      <c r="AC58" s="34"/>
      <c r="AD58" s="34"/>
      <c r="AE58" s="34"/>
      <c r="AF58" s="34"/>
      <c r="AG58" s="34"/>
      <c r="AH58" s="34"/>
      <c r="AI58" s="34"/>
      <c r="AJ58" s="33"/>
      <c r="AK58" s="33"/>
    </row>
    <row r="59" spans="1:37" x14ac:dyDescent="0.2">
      <c r="A59" s="10"/>
      <c r="B59" s="72" t="s">
        <v>15</v>
      </c>
      <c r="C59" s="74"/>
      <c r="D59" s="74"/>
      <c r="E59" s="74"/>
      <c r="F59" s="74"/>
      <c r="G59" s="74"/>
      <c r="H59" s="73"/>
      <c r="I59" s="10"/>
      <c r="K59" s="49"/>
      <c r="L59" s="49"/>
      <c r="M59" s="49"/>
      <c r="N59" s="49"/>
      <c r="O59" s="49"/>
      <c r="P59" s="49"/>
      <c r="Q59" s="49"/>
      <c r="R59" s="49"/>
      <c r="S59" s="49"/>
      <c r="T59" s="49"/>
      <c r="U59" s="49"/>
      <c r="V59" s="49"/>
      <c r="W59" s="49"/>
      <c r="X59" s="49"/>
      <c r="Y59" s="49"/>
      <c r="AA59" s="34"/>
      <c r="AB59" s="34"/>
      <c r="AC59" s="34"/>
      <c r="AD59" s="34"/>
      <c r="AE59" s="34"/>
      <c r="AF59" s="34"/>
      <c r="AG59" s="34"/>
      <c r="AH59" s="34"/>
      <c r="AI59" s="34"/>
      <c r="AJ59" s="33"/>
      <c r="AK59" s="33"/>
    </row>
    <row r="60" spans="1:37" x14ac:dyDescent="0.2">
      <c r="A60" s="10"/>
      <c r="B60" s="11" t="s">
        <v>3</v>
      </c>
      <c r="C60" s="12" t="s">
        <v>4</v>
      </c>
      <c r="D60" s="13" t="s">
        <v>5</v>
      </c>
      <c r="E60" s="12" t="s">
        <v>6</v>
      </c>
      <c r="F60" s="13" t="s">
        <v>7</v>
      </c>
      <c r="G60" s="13" t="s">
        <v>8</v>
      </c>
      <c r="H60" s="14" t="s">
        <v>9</v>
      </c>
      <c r="I60" s="10"/>
      <c r="K60" s="49"/>
      <c r="L60" s="49"/>
      <c r="M60" s="49"/>
      <c r="N60" s="49"/>
      <c r="O60" s="49"/>
      <c r="P60" s="49"/>
      <c r="Q60" s="49"/>
      <c r="R60" s="49"/>
      <c r="S60" s="49"/>
      <c r="T60" s="49"/>
      <c r="U60" s="49"/>
      <c r="V60" s="49"/>
      <c r="W60" s="49"/>
      <c r="X60" s="49"/>
      <c r="Y60" s="49"/>
      <c r="AA60" s="34"/>
      <c r="AB60" s="34"/>
      <c r="AC60" s="34"/>
      <c r="AD60" s="34"/>
      <c r="AE60" s="34"/>
      <c r="AF60" s="34"/>
      <c r="AG60" s="34"/>
      <c r="AH60" s="34"/>
      <c r="AI60" s="34"/>
    </row>
    <row r="61" spans="1:37" x14ac:dyDescent="0.2">
      <c r="A61" s="10"/>
      <c r="B61" s="44" t="s">
        <v>22</v>
      </c>
      <c r="C61" s="30">
        <v>0.6</v>
      </c>
      <c r="D61" s="30">
        <v>0.6</v>
      </c>
      <c r="E61" s="30">
        <v>0.6</v>
      </c>
      <c r="F61" s="30">
        <v>0.6</v>
      </c>
      <c r="G61" s="30">
        <v>0.6</v>
      </c>
      <c r="H61" s="30"/>
      <c r="I61" s="10"/>
      <c r="K61" s="49"/>
      <c r="L61" s="49"/>
      <c r="M61" s="49"/>
      <c r="N61" s="49"/>
      <c r="O61" s="49"/>
      <c r="P61" s="49"/>
      <c r="Q61" s="49"/>
      <c r="R61" s="49"/>
      <c r="S61" s="49"/>
      <c r="T61" s="49"/>
      <c r="U61" s="49"/>
      <c r="V61" s="49"/>
      <c r="W61" s="49"/>
      <c r="X61" s="49"/>
      <c r="Y61" s="49"/>
      <c r="AA61" s="34"/>
      <c r="AB61" s="34"/>
      <c r="AC61" s="34"/>
      <c r="AD61" s="34"/>
      <c r="AE61" s="34"/>
      <c r="AF61" s="34"/>
      <c r="AG61" s="34"/>
      <c r="AH61" s="34"/>
      <c r="AI61" s="34"/>
    </row>
    <row r="62" spans="1:37" x14ac:dyDescent="0.2">
      <c r="A62" s="10"/>
      <c r="B62" s="45">
        <v>15</v>
      </c>
      <c r="C62" s="30">
        <v>0.6</v>
      </c>
      <c r="D62" s="30">
        <v>0.6</v>
      </c>
      <c r="E62" s="30">
        <v>0.6</v>
      </c>
      <c r="F62" s="30">
        <v>0.6</v>
      </c>
      <c r="G62" s="30">
        <v>0.6</v>
      </c>
      <c r="H62" s="30">
        <v>0.6</v>
      </c>
      <c r="I62" s="10"/>
      <c r="K62" s="49"/>
      <c r="L62" s="49"/>
      <c r="M62" s="49"/>
      <c r="N62" s="49"/>
      <c r="O62" s="49"/>
      <c r="P62" s="49"/>
      <c r="Q62" s="49"/>
      <c r="R62" s="49"/>
      <c r="S62" s="49"/>
      <c r="T62" s="49"/>
      <c r="U62" s="49"/>
      <c r="V62" s="49"/>
      <c r="W62" s="49"/>
      <c r="X62" s="49"/>
      <c r="Y62" s="49"/>
      <c r="AA62" s="34"/>
      <c r="AB62" s="34"/>
      <c r="AC62" s="34"/>
      <c r="AD62" s="34"/>
      <c r="AE62" s="34"/>
      <c r="AF62" s="34"/>
      <c r="AG62" s="34"/>
      <c r="AH62" s="34"/>
      <c r="AI62" s="34"/>
    </row>
    <row r="63" spans="1:37" x14ac:dyDescent="0.2">
      <c r="A63" s="10"/>
      <c r="B63" s="45">
        <v>14</v>
      </c>
      <c r="C63" s="30">
        <v>0.6</v>
      </c>
      <c r="D63" s="30">
        <v>0.6</v>
      </c>
      <c r="E63" s="30">
        <v>0.6</v>
      </c>
      <c r="F63" s="30">
        <v>0.6</v>
      </c>
      <c r="G63" s="30">
        <v>0.6</v>
      </c>
      <c r="H63" s="30">
        <v>0.6</v>
      </c>
      <c r="I63" s="10"/>
      <c r="K63" s="49"/>
      <c r="L63" s="49"/>
      <c r="M63" s="49"/>
      <c r="N63" s="49"/>
      <c r="O63" s="49"/>
      <c r="P63" s="49"/>
      <c r="Q63" s="49"/>
      <c r="R63" s="49"/>
      <c r="S63" s="49"/>
      <c r="T63" s="49"/>
      <c r="U63" s="49"/>
      <c r="V63" s="49"/>
      <c r="W63" s="49"/>
      <c r="X63" s="49"/>
      <c r="Y63" s="49"/>
      <c r="AA63" s="34"/>
      <c r="AB63" s="34"/>
      <c r="AC63" s="34"/>
      <c r="AD63" s="34"/>
      <c r="AE63" s="34"/>
      <c r="AF63" s="34"/>
      <c r="AG63" s="34"/>
      <c r="AH63" s="34"/>
      <c r="AI63" s="34"/>
    </row>
    <row r="64" spans="1:37" x14ac:dyDescent="0.2">
      <c r="A64" s="10"/>
      <c r="B64" s="45">
        <v>13</v>
      </c>
      <c r="C64" s="30">
        <v>0.6</v>
      </c>
      <c r="D64" s="30">
        <v>0.6</v>
      </c>
      <c r="E64" s="30">
        <v>0.6</v>
      </c>
      <c r="F64" s="30">
        <v>0.6</v>
      </c>
      <c r="G64" s="30">
        <v>0.6</v>
      </c>
      <c r="H64" s="30">
        <v>0.6</v>
      </c>
      <c r="I64" s="10"/>
      <c r="K64" s="49"/>
      <c r="L64" s="49"/>
      <c r="M64" s="49"/>
      <c r="N64" s="49"/>
      <c r="O64" s="49"/>
      <c r="P64" s="49"/>
      <c r="Q64" s="49"/>
      <c r="R64" s="49"/>
      <c r="S64" s="49"/>
      <c r="T64" s="49"/>
      <c r="U64" s="49"/>
      <c r="V64" s="49"/>
      <c r="W64" s="49"/>
      <c r="X64" s="49"/>
      <c r="Y64" s="49"/>
      <c r="AA64" s="34"/>
      <c r="AB64" s="34"/>
      <c r="AC64" s="34"/>
      <c r="AD64" s="34"/>
      <c r="AE64" s="34"/>
      <c r="AF64" s="34"/>
      <c r="AG64" s="34"/>
      <c r="AH64" s="34"/>
      <c r="AI64" s="34"/>
    </row>
    <row r="65" spans="1:35" x14ac:dyDescent="0.2">
      <c r="A65" s="10"/>
      <c r="B65" s="47">
        <v>12</v>
      </c>
      <c r="C65" s="29">
        <v>0.8</v>
      </c>
      <c r="D65" s="29">
        <v>0.8</v>
      </c>
      <c r="E65" s="29">
        <v>0.8</v>
      </c>
      <c r="F65" s="29">
        <v>0.8</v>
      </c>
      <c r="G65" s="29">
        <v>0.8</v>
      </c>
      <c r="H65" s="29">
        <v>0.8</v>
      </c>
      <c r="I65" s="10"/>
      <c r="K65" s="49"/>
      <c r="L65" s="49"/>
      <c r="M65" s="49"/>
      <c r="N65" s="49"/>
      <c r="O65" s="49"/>
      <c r="P65" s="49"/>
      <c r="Q65" s="49"/>
      <c r="R65" s="49"/>
      <c r="S65" s="49"/>
      <c r="T65" s="49"/>
      <c r="U65" s="49"/>
      <c r="V65" s="49"/>
      <c r="W65" s="49"/>
      <c r="X65" s="49"/>
      <c r="Y65" s="49"/>
      <c r="AA65" s="34"/>
      <c r="AB65" s="34"/>
      <c r="AC65" s="34"/>
      <c r="AD65" s="34"/>
      <c r="AE65" s="34"/>
      <c r="AF65" s="34"/>
      <c r="AG65" s="34"/>
      <c r="AH65" s="34"/>
      <c r="AI65" s="34"/>
    </row>
    <row r="66" spans="1:35" x14ac:dyDescent="0.2">
      <c r="A66" s="10"/>
      <c r="B66" s="47">
        <v>11</v>
      </c>
      <c r="C66" s="29">
        <v>0.8</v>
      </c>
      <c r="D66" s="29">
        <v>0.8</v>
      </c>
      <c r="E66" s="29">
        <v>0.8</v>
      </c>
      <c r="F66" s="29">
        <v>0.8</v>
      </c>
      <c r="G66" s="29">
        <v>0.8</v>
      </c>
      <c r="H66" s="29">
        <v>0.8</v>
      </c>
      <c r="I66" s="10"/>
      <c r="K66" s="49"/>
      <c r="L66" s="49"/>
      <c r="M66" s="49"/>
      <c r="N66" s="49"/>
      <c r="O66" s="49"/>
      <c r="P66" s="49"/>
      <c r="Q66" s="49"/>
      <c r="R66" s="49"/>
      <c r="S66" s="49"/>
      <c r="T66" s="49"/>
      <c r="U66" s="49"/>
      <c r="V66" s="49"/>
      <c r="W66" s="49"/>
      <c r="X66" s="49"/>
      <c r="Y66" s="49"/>
      <c r="AA66" s="34"/>
      <c r="AB66" s="34"/>
      <c r="AC66" s="34"/>
      <c r="AD66" s="34"/>
      <c r="AE66" s="34"/>
      <c r="AF66" s="34"/>
      <c r="AG66" s="34"/>
      <c r="AH66" s="34"/>
      <c r="AI66" s="34"/>
    </row>
    <row r="67" spans="1:35" x14ac:dyDescent="0.2">
      <c r="A67" s="10"/>
      <c r="B67" s="47">
        <v>10</v>
      </c>
      <c r="C67" s="29">
        <v>0.8</v>
      </c>
      <c r="D67" s="29">
        <v>0.8</v>
      </c>
      <c r="E67" s="29">
        <v>0.8</v>
      </c>
      <c r="F67" s="29">
        <v>0.8</v>
      </c>
      <c r="G67" s="29">
        <v>0.8</v>
      </c>
      <c r="H67" s="29">
        <v>0.8</v>
      </c>
      <c r="I67" s="10"/>
      <c r="K67" s="49"/>
      <c r="L67" s="49"/>
      <c r="M67" s="49"/>
      <c r="N67" s="49"/>
      <c r="O67" s="49"/>
      <c r="P67" s="49"/>
      <c r="Q67" s="49"/>
      <c r="R67" s="49"/>
      <c r="S67" s="49"/>
      <c r="T67" s="49"/>
      <c r="U67" s="49"/>
      <c r="V67" s="49"/>
      <c r="W67" s="49"/>
      <c r="X67" s="49"/>
      <c r="Y67" s="49"/>
      <c r="AA67" s="34"/>
      <c r="AB67" s="34"/>
      <c r="AC67" s="34"/>
      <c r="AD67" s="34"/>
      <c r="AE67" s="34"/>
      <c r="AF67" s="34"/>
      <c r="AG67" s="34"/>
      <c r="AH67" s="34"/>
      <c r="AI67" s="34"/>
    </row>
    <row r="68" spans="1:35" x14ac:dyDescent="0.2">
      <c r="A68" s="10"/>
      <c r="B68" s="47" t="s">
        <v>23</v>
      </c>
      <c r="C68" s="29">
        <v>0.8</v>
      </c>
      <c r="D68" s="29">
        <v>0.8</v>
      </c>
      <c r="E68" s="29">
        <v>0.8</v>
      </c>
      <c r="F68" s="29">
        <v>0.8</v>
      </c>
      <c r="G68" s="29">
        <v>0.8</v>
      </c>
      <c r="H68" s="29">
        <v>0.8</v>
      </c>
      <c r="I68" s="10"/>
      <c r="K68" s="49"/>
      <c r="L68" s="49"/>
      <c r="M68" s="49"/>
      <c r="N68" s="49"/>
      <c r="O68" s="49"/>
      <c r="P68" s="49"/>
      <c r="Q68" s="49"/>
      <c r="R68" s="49"/>
      <c r="S68" s="49"/>
      <c r="T68" s="49"/>
      <c r="U68" s="49"/>
      <c r="V68" s="49"/>
      <c r="W68" s="49"/>
      <c r="X68" s="49"/>
      <c r="Y68" s="49"/>
      <c r="AA68" s="34"/>
      <c r="AB68" s="34"/>
      <c r="AC68" s="34"/>
      <c r="AD68" s="34"/>
      <c r="AE68" s="34"/>
      <c r="AF68" s="34"/>
      <c r="AG68" s="34"/>
      <c r="AH68" s="34"/>
      <c r="AI68" s="34"/>
    </row>
    <row r="69" spans="1:35" x14ac:dyDescent="0.2">
      <c r="A69" s="10"/>
      <c r="B69" s="47" t="s">
        <v>12</v>
      </c>
      <c r="C69" s="29">
        <v>0.8</v>
      </c>
      <c r="D69" s="29">
        <v>0.8</v>
      </c>
      <c r="E69" s="29">
        <v>0.8</v>
      </c>
      <c r="F69" s="29">
        <v>0.8</v>
      </c>
      <c r="G69" s="29">
        <v>0.8</v>
      </c>
      <c r="H69" s="29">
        <v>0.8</v>
      </c>
      <c r="I69" s="10"/>
      <c r="K69" s="49"/>
      <c r="L69" s="49"/>
      <c r="M69" s="49"/>
      <c r="N69" s="49"/>
      <c r="O69" s="49"/>
      <c r="P69" s="49"/>
      <c r="Q69" s="49"/>
      <c r="R69" s="49"/>
      <c r="S69" s="49"/>
      <c r="T69" s="49"/>
      <c r="U69" s="49"/>
      <c r="V69" s="49"/>
      <c r="W69" s="49"/>
      <c r="X69" s="49"/>
      <c r="Y69" s="49"/>
      <c r="AA69" s="34"/>
      <c r="AB69" s="34"/>
      <c r="AC69" s="34"/>
      <c r="AD69" s="34"/>
      <c r="AE69" s="34"/>
      <c r="AF69" s="34"/>
      <c r="AG69" s="34"/>
      <c r="AH69" s="34"/>
      <c r="AI69" s="34"/>
    </row>
    <row r="70" spans="1:35" x14ac:dyDescent="0.2">
      <c r="A70" s="10"/>
      <c r="B70" s="47" t="s">
        <v>13</v>
      </c>
      <c r="C70" s="29">
        <v>0.8</v>
      </c>
      <c r="D70" s="29">
        <v>0.8</v>
      </c>
      <c r="E70" s="29">
        <v>0.8</v>
      </c>
      <c r="F70" s="29">
        <v>0.8</v>
      </c>
      <c r="G70" s="29">
        <v>0.8</v>
      </c>
      <c r="H70" s="29">
        <v>0.8</v>
      </c>
      <c r="I70" s="10"/>
      <c r="K70" s="49"/>
      <c r="L70" s="49"/>
      <c r="M70" s="49"/>
      <c r="N70" s="49"/>
      <c r="O70" s="49"/>
      <c r="P70" s="49"/>
      <c r="Q70" s="49"/>
      <c r="R70" s="49"/>
      <c r="S70" s="49"/>
      <c r="T70" s="49"/>
      <c r="U70" s="49"/>
      <c r="V70" s="49"/>
      <c r="W70" s="49"/>
      <c r="X70" s="49"/>
      <c r="Y70" s="49"/>
      <c r="AA70" s="34"/>
      <c r="AB70" s="34"/>
      <c r="AC70" s="34"/>
      <c r="AD70" s="34"/>
      <c r="AE70" s="34"/>
      <c r="AF70" s="34"/>
      <c r="AG70" s="34"/>
      <c r="AH70" s="34"/>
      <c r="AI70" s="34"/>
    </row>
    <row r="71" spans="1:35" x14ac:dyDescent="0.2">
      <c r="A71" s="10"/>
      <c r="B71" s="45">
        <v>8</v>
      </c>
      <c r="C71" s="30">
        <v>0.9</v>
      </c>
      <c r="D71" s="30">
        <v>0.9</v>
      </c>
      <c r="E71" s="30">
        <v>0.9</v>
      </c>
      <c r="F71" s="30">
        <v>0.9</v>
      </c>
      <c r="G71" s="30">
        <v>0.9</v>
      </c>
      <c r="H71" s="30">
        <v>0.9</v>
      </c>
      <c r="I71" s="10"/>
      <c r="K71" s="49"/>
      <c r="L71" s="49"/>
      <c r="M71" s="49"/>
      <c r="N71" s="49"/>
      <c r="O71" s="49"/>
      <c r="P71" s="49"/>
      <c r="Q71" s="49"/>
      <c r="R71" s="49"/>
      <c r="S71" s="49"/>
      <c r="T71" s="49"/>
      <c r="U71" s="49"/>
      <c r="V71" s="49"/>
      <c r="W71" s="49"/>
      <c r="X71" s="49"/>
      <c r="Y71" s="49"/>
      <c r="AA71" s="34"/>
      <c r="AB71" s="34"/>
      <c r="AC71" s="34"/>
      <c r="AD71" s="34"/>
      <c r="AE71" s="34"/>
      <c r="AF71" s="34"/>
      <c r="AG71" s="34"/>
      <c r="AH71" s="34"/>
      <c r="AI71" s="34"/>
    </row>
    <row r="72" spans="1:35" x14ac:dyDescent="0.2">
      <c r="A72" s="10"/>
      <c r="B72" s="45">
        <v>7</v>
      </c>
      <c r="C72" s="30">
        <v>0.9</v>
      </c>
      <c r="D72" s="30">
        <v>0.9</v>
      </c>
      <c r="E72" s="30">
        <v>0.9</v>
      </c>
      <c r="F72" s="30">
        <v>0.9</v>
      </c>
      <c r="G72" s="30">
        <v>0.9</v>
      </c>
      <c r="H72" s="30">
        <v>0.9</v>
      </c>
      <c r="I72" s="10"/>
      <c r="K72" s="49"/>
      <c r="L72" s="49"/>
      <c r="M72" s="49"/>
      <c r="N72" s="49"/>
      <c r="O72" s="49"/>
      <c r="P72" s="49"/>
      <c r="Q72" s="49"/>
      <c r="R72" s="49"/>
      <c r="S72" s="49"/>
      <c r="T72" s="49"/>
      <c r="U72" s="49"/>
      <c r="V72" s="49"/>
      <c r="W72" s="49"/>
      <c r="X72" s="49"/>
      <c r="Y72" s="49"/>
      <c r="AA72" s="34"/>
      <c r="AB72" s="34"/>
      <c r="AC72" s="34"/>
      <c r="AD72" s="34"/>
      <c r="AE72" s="34"/>
      <c r="AF72" s="34"/>
      <c r="AG72" s="34"/>
      <c r="AH72" s="34"/>
      <c r="AI72" s="34"/>
    </row>
    <row r="73" spans="1:35" x14ac:dyDescent="0.2">
      <c r="A73" s="10"/>
      <c r="B73" s="45">
        <v>6</v>
      </c>
      <c r="C73" s="30">
        <v>0.9</v>
      </c>
      <c r="D73" s="30">
        <v>0.9</v>
      </c>
      <c r="E73" s="30">
        <v>0.9</v>
      </c>
      <c r="F73" s="30">
        <v>0.9</v>
      </c>
      <c r="G73" s="30">
        <v>0.9</v>
      </c>
      <c r="H73" s="30">
        <v>0.9</v>
      </c>
      <c r="I73" s="10"/>
      <c r="K73" s="49"/>
      <c r="L73" s="49"/>
      <c r="M73" s="49"/>
      <c r="N73" s="49"/>
      <c r="O73" s="49"/>
      <c r="P73" s="49"/>
      <c r="Q73" s="49"/>
      <c r="R73" s="49"/>
      <c r="S73" s="49"/>
      <c r="T73" s="49"/>
      <c r="U73" s="49"/>
      <c r="V73" s="49"/>
      <c r="W73" s="49"/>
      <c r="X73" s="49"/>
      <c r="Y73" s="49"/>
      <c r="AA73" s="34"/>
      <c r="AB73" s="34"/>
      <c r="AC73" s="34"/>
      <c r="AD73" s="34"/>
      <c r="AE73" s="34"/>
      <c r="AF73" s="34"/>
      <c r="AG73" s="34"/>
      <c r="AH73" s="34"/>
      <c r="AI73" s="34"/>
    </row>
    <row r="74" spans="1:35" x14ac:dyDescent="0.2">
      <c r="A74" s="10"/>
      <c r="B74" s="45">
        <v>5</v>
      </c>
      <c r="C74" s="30">
        <v>0.9</v>
      </c>
      <c r="D74" s="30">
        <v>0.9</v>
      </c>
      <c r="E74" s="30">
        <v>0.9</v>
      </c>
      <c r="F74" s="30">
        <v>0.9</v>
      </c>
      <c r="G74" s="30">
        <v>0.9</v>
      </c>
      <c r="H74" s="30">
        <v>0.9</v>
      </c>
      <c r="I74" s="10"/>
      <c r="K74" s="49"/>
      <c r="L74" s="49"/>
      <c r="M74" s="49"/>
      <c r="N74" s="49"/>
      <c r="O74" s="49"/>
      <c r="P74" s="49"/>
      <c r="Q74" s="49"/>
      <c r="R74" s="49"/>
      <c r="S74" s="49"/>
      <c r="T74" s="49"/>
      <c r="U74" s="49"/>
      <c r="V74" s="49"/>
      <c r="W74" s="49"/>
      <c r="X74" s="49"/>
      <c r="Y74" s="49"/>
      <c r="AA74" s="34"/>
      <c r="AB74" s="34"/>
      <c r="AC74" s="34"/>
      <c r="AD74" s="34"/>
      <c r="AE74" s="34"/>
      <c r="AF74" s="34"/>
      <c r="AG74" s="34"/>
      <c r="AH74" s="34"/>
      <c r="AI74" s="34"/>
    </row>
    <row r="75" spans="1:35" x14ac:dyDescent="0.2">
      <c r="A75" s="10"/>
      <c r="B75" s="45">
        <v>4</v>
      </c>
      <c r="C75" s="30">
        <v>0.9</v>
      </c>
      <c r="D75" s="30">
        <v>0.9</v>
      </c>
      <c r="E75" s="30">
        <v>0.9</v>
      </c>
      <c r="F75" s="30">
        <v>0.9</v>
      </c>
      <c r="G75" s="30">
        <v>0.9</v>
      </c>
      <c r="H75" s="30">
        <v>0.9</v>
      </c>
      <c r="I75" s="10"/>
      <c r="K75" s="49"/>
      <c r="L75" s="49"/>
      <c r="M75" s="49"/>
      <c r="N75" s="49"/>
      <c r="O75" s="49"/>
      <c r="P75" s="49"/>
      <c r="Q75" s="49"/>
      <c r="R75" s="49"/>
      <c r="S75" s="49"/>
      <c r="T75" s="49"/>
      <c r="U75" s="49"/>
      <c r="V75" s="49"/>
      <c r="W75" s="49"/>
      <c r="X75" s="49"/>
      <c r="Y75" s="49"/>
      <c r="AA75" s="34"/>
      <c r="AB75" s="34"/>
      <c r="AC75" s="34"/>
      <c r="AD75" s="34"/>
      <c r="AE75" s="34"/>
      <c r="AF75" s="34"/>
      <c r="AG75" s="34"/>
      <c r="AH75" s="34"/>
      <c r="AI75" s="34"/>
    </row>
    <row r="76" spans="1:35" x14ac:dyDescent="0.2">
      <c r="A76" s="10"/>
      <c r="B76" s="45">
        <v>3</v>
      </c>
      <c r="C76" s="30">
        <v>0.9</v>
      </c>
      <c r="D76" s="30">
        <v>0.9</v>
      </c>
      <c r="E76" s="30">
        <v>0.9</v>
      </c>
      <c r="F76" s="30">
        <v>0.9</v>
      </c>
      <c r="G76" s="30">
        <v>0.9</v>
      </c>
      <c r="H76" s="30">
        <v>0.9</v>
      </c>
      <c r="I76" s="10"/>
      <c r="K76" s="49"/>
      <c r="L76" s="49"/>
      <c r="M76" s="49"/>
      <c r="N76" s="49"/>
      <c r="O76" s="49"/>
      <c r="P76" s="49"/>
      <c r="Q76" s="49"/>
      <c r="R76" s="49"/>
      <c r="S76" s="49"/>
      <c r="T76" s="49"/>
      <c r="U76" s="49"/>
      <c r="V76" s="49"/>
      <c r="W76" s="49"/>
      <c r="X76" s="49"/>
      <c r="Y76" s="49"/>
      <c r="AA76" s="34"/>
      <c r="AB76" s="34"/>
      <c r="AC76" s="34"/>
      <c r="AD76" s="34"/>
      <c r="AE76" s="34"/>
      <c r="AF76" s="34"/>
      <c r="AG76" s="34"/>
      <c r="AH76" s="34"/>
      <c r="AI76" s="34"/>
    </row>
    <row r="77" spans="1:35" x14ac:dyDescent="0.2">
      <c r="A77" s="10"/>
      <c r="B77" s="45" t="s">
        <v>24</v>
      </c>
      <c r="C77" s="30">
        <v>0.9</v>
      </c>
      <c r="D77" s="30">
        <v>0.9</v>
      </c>
      <c r="E77" s="30">
        <v>0.9</v>
      </c>
      <c r="F77" s="30">
        <v>0.9</v>
      </c>
      <c r="G77" s="30">
        <v>0.9</v>
      </c>
      <c r="H77" s="30">
        <v>0.9</v>
      </c>
      <c r="I77" s="10"/>
      <c r="K77" s="49"/>
      <c r="L77" s="49"/>
      <c r="M77" s="49"/>
      <c r="N77" s="49"/>
      <c r="O77" s="49"/>
      <c r="P77" s="49"/>
      <c r="Q77" s="49"/>
      <c r="R77" s="49"/>
      <c r="S77" s="49"/>
      <c r="T77" s="49"/>
      <c r="U77" s="49"/>
      <c r="V77" s="49"/>
      <c r="W77" s="49"/>
      <c r="X77" s="49"/>
      <c r="Y77" s="49"/>
      <c r="AA77" s="34"/>
      <c r="AB77" s="34"/>
      <c r="AC77" s="34"/>
      <c r="AD77" s="34"/>
      <c r="AE77" s="34"/>
      <c r="AF77" s="34"/>
      <c r="AG77" s="34"/>
      <c r="AH77" s="34"/>
      <c r="AI77" s="34"/>
    </row>
    <row r="78" spans="1:35" x14ac:dyDescent="0.2">
      <c r="A78" s="10"/>
      <c r="B78" s="45">
        <v>2</v>
      </c>
      <c r="C78" s="30">
        <v>0.9</v>
      </c>
      <c r="D78" s="30">
        <v>0.9</v>
      </c>
      <c r="E78" s="30">
        <v>0.9</v>
      </c>
      <c r="F78" s="30">
        <v>0.9</v>
      </c>
      <c r="G78" s="30">
        <v>0.9</v>
      </c>
      <c r="H78" s="30">
        <v>0.9</v>
      </c>
      <c r="I78" s="10"/>
      <c r="K78" s="49"/>
      <c r="L78" s="49"/>
      <c r="M78" s="49"/>
      <c r="N78" s="49"/>
      <c r="O78" s="49"/>
      <c r="P78" s="49"/>
      <c r="Q78" s="49"/>
      <c r="R78" s="49"/>
      <c r="S78" s="49"/>
      <c r="T78" s="49"/>
      <c r="U78" s="49"/>
      <c r="V78" s="49"/>
      <c r="W78" s="49"/>
      <c r="X78" s="49"/>
      <c r="Y78" s="49"/>
      <c r="AA78" s="34"/>
      <c r="AB78" s="34"/>
      <c r="AC78" s="34"/>
      <c r="AD78" s="34"/>
      <c r="AE78" s="34"/>
      <c r="AF78" s="34"/>
      <c r="AG78" s="34"/>
      <c r="AH78" s="34"/>
      <c r="AI78" s="34"/>
    </row>
    <row r="79" spans="1:35" x14ac:dyDescent="0.2">
      <c r="A79" s="10"/>
      <c r="B79" s="46">
        <v>1</v>
      </c>
      <c r="C79" s="30"/>
      <c r="D79" s="30">
        <v>0.9</v>
      </c>
      <c r="E79" s="30">
        <v>0.9</v>
      </c>
      <c r="F79" s="30">
        <v>0.9</v>
      </c>
      <c r="G79" s="30">
        <v>0.9</v>
      </c>
      <c r="H79" s="30">
        <v>0.9</v>
      </c>
      <c r="I79" s="10"/>
      <c r="K79" s="49"/>
      <c r="L79" s="49"/>
      <c r="M79" s="49"/>
      <c r="N79" s="49"/>
      <c r="O79" s="49"/>
      <c r="P79" s="49"/>
      <c r="Q79" s="49"/>
      <c r="R79" s="49"/>
      <c r="S79" s="49"/>
      <c r="T79" s="49"/>
      <c r="U79" s="49"/>
      <c r="V79" s="49"/>
      <c r="W79" s="49"/>
      <c r="X79" s="49"/>
      <c r="Y79" s="49"/>
      <c r="AA79" s="34"/>
      <c r="AB79" s="34"/>
      <c r="AC79" s="34"/>
      <c r="AD79" s="34"/>
      <c r="AE79" s="34"/>
      <c r="AF79" s="34"/>
      <c r="AG79" s="34"/>
      <c r="AH79" s="34"/>
      <c r="AI79" s="34"/>
    </row>
    <row r="80" spans="1:35" x14ac:dyDescent="0.2">
      <c r="A80" s="10"/>
      <c r="B80" s="10"/>
      <c r="C80" s="10"/>
      <c r="D80" s="10"/>
      <c r="E80" s="10"/>
      <c r="F80" s="10"/>
      <c r="G80" s="10"/>
      <c r="H80" s="10"/>
      <c r="I80" s="10"/>
      <c r="AA80" s="34"/>
      <c r="AB80" s="34"/>
      <c r="AC80" s="34"/>
      <c r="AD80" s="34"/>
      <c r="AE80" s="34"/>
      <c r="AF80" s="34"/>
      <c r="AG80" s="34"/>
      <c r="AH80" s="34"/>
      <c r="AI80" s="34"/>
    </row>
  </sheetData>
  <mergeCells count="8">
    <mergeCell ref="AB28:AH28"/>
    <mergeCell ref="B50:C50"/>
    <mergeCell ref="B59:H59"/>
    <mergeCell ref="B15:C15"/>
    <mergeCell ref="B26:C26"/>
    <mergeCell ref="B28:H28"/>
    <mergeCell ref="K28:Q28"/>
    <mergeCell ref="S28:Y28"/>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81"/>
  <sheetViews>
    <sheetView zoomScaleNormal="100" workbookViewId="0">
      <selection activeCell="L19" sqref="L19"/>
    </sheetView>
  </sheetViews>
  <sheetFormatPr baseColWidth="10" defaultColWidth="9.140625" defaultRowHeight="12" x14ac:dyDescent="0.2"/>
  <cols>
    <col min="1" max="1" width="2" style="1" customWidth="1"/>
    <col min="2" max="2" width="18.28515625" style="1" customWidth="1"/>
    <col min="3" max="3" width="9.28515625" style="1" bestFit="1" customWidth="1"/>
    <col min="4" max="6" width="7" style="1" bestFit="1" customWidth="1"/>
    <col min="7" max="8" width="7.28515625" style="1" bestFit="1" customWidth="1"/>
    <col min="9" max="10" width="1.85546875" style="1" customWidth="1"/>
    <col min="11" max="11" width="11.85546875" style="1" customWidth="1"/>
    <col min="12" max="12" width="7" style="1" customWidth="1"/>
    <col min="13" max="17" width="7.85546875" style="1" customWidth="1"/>
    <col min="18" max="18" width="1.7109375" style="1" customWidth="1"/>
    <col min="19" max="19" width="11.85546875" style="1" customWidth="1"/>
    <col min="20" max="25" width="8.7109375" style="1" customWidth="1"/>
    <col min="26" max="26" width="1.85546875" style="1" customWidth="1"/>
    <col min="27" max="27" width="2.5703125" style="1" customWidth="1"/>
    <col min="28" max="28" width="12.5703125" style="1" bestFit="1" customWidth="1"/>
    <col min="29" max="34" width="7.7109375" style="1" customWidth="1"/>
    <col min="35" max="35" width="3" style="1" customWidth="1"/>
    <col min="36" max="16384" width="9.140625" style="1"/>
  </cols>
  <sheetData>
    <row r="1" spans="1:35" x14ac:dyDescent="0.2">
      <c r="B1" s="53" t="s">
        <v>30</v>
      </c>
      <c r="C1" s="55">
        <v>45117</v>
      </c>
      <c r="D1" s="56" t="s">
        <v>33</v>
      </c>
    </row>
    <row r="2" spans="1:35" x14ac:dyDescent="0.2">
      <c r="B2" s="53"/>
      <c r="C2" s="55">
        <v>45117</v>
      </c>
      <c r="D2" s="53" t="s">
        <v>31</v>
      </c>
      <c r="E2" s="53"/>
      <c r="F2" s="53"/>
      <c r="G2" s="53"/>
      <c r="H2" s="53"/>
      <c r="I2" s="53"/>
      <c r="J2" s="53"/>
      <c r="K2" s="53"/>
      <c r="L2" s="53"/>
      <c r="M2" s="53"/>
      <c r="N2" s="53"/>
      <c r="O2" s="53"/>
    </row>
    <row r="3" spans="1:35" x14ac:dyDescent="0.2">
      <c r="B3" s="53"/>
      <c r="C3" s="55">
        <v>45117</v>
      </c>
      <c r="D3" s="53" t="s">
        <v>34</v>
      </c>
      <c r="E3" s="53"/>
      <c r="F3" s="53"/>
      <c r="G3" s="53"/>
      <c r="H3" s="53"/>
      <c r="I3" s="53"/>
      <c r="J3" s="53"/>
      <c r="K3" s="53"/>
      <c r="L3" s="53"/>
      <c r="M3" s="53"/>
      <c r="N3" s="53"/>
      <c r="O3" s="53"/>
    </row>
    <row r="4" spans="1:35" x14ac:dyDescent="0.2">
      <c r="B4" s="53"/>
      <c r="C4" s="55">
        <v>45146</v>
      </c>
      <c r="D4" s="53" t="s">
        <v>41</v>
      </c>
      <c r="E4" s="53"/>
      <c r="F4" s="53"/>
      <c r="G4" s="53"/>
      <c r="H4" s="53"/>
      <c r="I4" s="53"/>
      <c r="J4" s="53"/>
      <c r="K4" s="53"/>
      <c r="L4" s="53"/>
      <c r="M4" s="53"/>
      <c r="N4" s="53"/>
      <c r="O4" s="53"/>
    </row>
    <row r="5" spans="1:35" x14ac:dyDescent="0.2">
      <c r="B5" s="53"/>
      <c r="C5" s="55">
        <v>45288</v>
      </c>
      <c r="D5" s="53" t="s">
        <v>45</v>
      </c>
      <c r="E5" s="53"/>
      <c r="F5" s="53"/>
      <c r="G5" s="53"/>
      <c r="H5" s="53"/>
      <c r="I5" s="53"/>
      <c r="J5" s="53"/>
      <c r="K5" s="53"/>
      <c r="L5" s="53"/>
      <c r="M5" s="53"/>
      <c r="N5" s="53"/>
      <c r="O5" s="53"/>
    </row>
    <row r="6" spans="1:35" x14ac:dyDescent="0.2">
      <c r="B6" s="53"/>
      <c r="C6" s="55">
        <v>45288</v>
      </c>
      <c r="D6" s="53" t="s">
        <v>48</v>
      </c>
      <c r="E6" s="53"/>
      <c r="F6" s="53"/>
      <c r="G6" s="53"/>
      <c r="H6" s="53"/>
      <c r="I6" s="53"/>
      <c r="J6" s="53"/>
      <c r="K6" s="53"/>
      <c r="L6" s="53"/>
      <c r="M6" s="53"/>
      <c r="N6" s="53"/>
      <c r="O6" s="53"/>
    </row>
    <row r="7" spans="1:35" x14ac:dyDescent="0.2">
      <c r="B7" s="53"/>
      <c r="C7" s="55">
        <v>45546</v>
      </c>
      <c r="D7" s="53" t="s">
        <v>49</v>
      </c>
      <c r="E7" s="53"/>
      <c r="F7" s="53"/>
      <c r="G7" s="53"/>
      <c r="H7" s="53"/>
      <c r="I7" s="53"/>
      <c r="J7" s="53"/>
      <c r="K7" s="53"/>
      <c r="L7" s="53"/>
      <c r="M7" s="53"/>
      <c r="N7" s="53"/>
      <c r="O7" s="53"/>
    </row>
    <row r="8" spans="1:35" x14ac:dyDescent="0.2">
      <c r="B8" s="53"/>
      <c r="C8" s="55">
        <v>45910</v>
      </c>
      <c r="D8" s="53" t="s">
        <v>50</v>
      </c>
      <c r="E8" s="53"/>
      <c r="F8" s="53"/>
      <c r="G8" s="53"/>
      <c r="H8" s="53"/>
      <c r="I8" s="53"/>
      <c r="J8" s="53"/>
      <c r="K8" s="53"/>
      <c r="L8" s="53"/>
      <c r="M8" s="53"/>
      <c r="N8" s="53"/>
      <c r="O8" s="53"/>
    </row>
    <row r="9" spans="1:35" x14ac:dyDescent="0.2">
      <c r="B9" s="53"/>
      <c r="C9" s="55">
        <v>45910</v>
      </c>
      <c r="D9" s="53" t="s">
        <v>52</v>
      </c>
      <c r="E9" s="53"/>
      <c r="F9" s="53"/>
      <c r="G9" s="53"/>
      <c r="H9" s="53"/>
      <c r="I9" s="53"/>
      <c r="J9" s="53"/>
      <c r="K9" s="53"/>
      <c r="L9" s="53"/>
      <c r="M9" s="53"/>
      <c r="N9" s="53"/>
      <c r="O9" s="53"/>
    </row>
    <row r="10" spans="1:35" x14ac:dyDescent="0.2">
      <c r="B10" s="53"/>
      <c r="C10" s="55">
        <v>45910</v>
      </c>
      <c r="D10" s="66" t="s">
        <v>55</v>
      </c>
      <c r="E10" s="53"/>
      <c r="F10" s="53"/>
      <c r="G10" s="53"/>
      <c r="H10" s="53"/>
      <c r="I10" s="53"/>
      <c r="J10" s="53"/>
      <c r="K10" s="53"/>
      <c r="L10" s="53"/>
      <c r="M10" s="53"/>
      <c r="N10" s="53"/>
      <c r="O10" s="53"/>
    </row>
    <row r="11" spans="1:35" s="67" customFormat="1" x14ac:dyDescent="0.2">
      <c r="B11" s="68"/>
      <c r="C11" s="55">
        <v>45910</v>
      </c>
      <c r="D11" s="66" t="s">
        <v>53</v>
      </c>
      <c r="E11" s="68"/>
      <c r="F11" s="68"/>
      <c r="G11" s="68"/>
      <c r="H11" s="68"/>
      <c r="I11" s="68"/>
      <c r="J11" s="68"/>
      <c r="K11" s="68"/>
      <c r="L11" s="68"/>
      <c r="M11" s="68"/>
      <c r="N11" s="68"/>
      <c r="O11" s="68"/>
    </row>
    <row r="13" spans="1:35" x14ac:dyDescent="0.2">
      <c r="A13" s="10"/>
      <c r="B13" s="10"/>
      <c r="C13" s="10"/>
      <c r="D13" s="10"/>
      <c r="E13" s="10"/>
      <c r="F13" s="10"/>
      <c r="G13" s="10"/>
      <c r="H13" s="10"/>
      <c r="I13" s="10"/>
      <c r="AA13" s="32"/>
      <c r="AB13" s="32"/>
      <c r="AC13" s="32"/>
      <c r="AD13" s="32"/>
      <c r="AE13" s="32"/>
      <c r="AF13" s="32"/>
      <c r="AG13" s="32"/>
      <c r="AH13" s="32"/>
      <c r="AI13" s="32"/>
    </row>
    <row r="14" spans="1:35" x14ac:dyDescent="0.2">
      <c r="A14" s="10"/>
      <c r="B14" s="41" t="s">
        <v>28</v>
      </c>
      <c r="C14" s="41"/>
      <c r="D14" s="10"/>
      <c r="E14" s="10"/>
      <c r="F14" s="10"/>
      <c r="G14" s="10"/>
      <c r="H14" s="10"/>
      <c r="I14" s="10"/>
      <c r="AA14" s="32"/>
      <c r="AB14" s="31" t="s">
        <v>18</v>
      </c>
      <c r="AC14" s="32"/>
      <c r="AD14" s="32"/>
      <c r="AE14" s="32"/>
      <c r="AF14" s="32"/>
      <c r="AG14" s="32"/>
      <c r="AH14" s="32"/>
      <c r="AI14" s="32"/>
    </row>
    <row r="15" spans="1:35" x14ac:dyDescent="0.2">
      <c r="A15" s="10"/>
      <c r="B15" s="41"/>
      <c r="C15" s="41"/>
      <c r="D15" s="10"/>
      <c r="E15" s="10"/>
      <c r="F15" s="10"/>
      <c r="G15" s="10"/>
      <c r="H15" s="10"/>
      <c r="I15" s="10"/>
      <c r="AA15" s="32"/>
      <c r="AB15" s="31"/>
      <c r="AC15" s="32"/>
      <c r="AD15" s="32"/>
      <c r="AE15" s="32"/>
      <c r="AF15" s="32"/>
      <c r="AG15" s="32"/>
      <c r="AH15" s="32"/>
      <c r="AI15" s="32"/>
    </row>
    <row r="16" spans="1:35" ht="27" customHeight="1" x14ac:dyDescent="0.2">
      <c r="A16" s="10"/>
      <c r="B16" s="75" t="s">
        <v>27</v>
      </c>
      <c r="C16" s="75"/>
      <c r="D16" s="10"/>
      <c r="E16" s="10"/>
      <c r="F16" s="10"/>
      <c r="G16" s="10"/>
      <c r="H16" s="10"/>
      <c r="I16" s="10"/>
      <c r="AA16" s="32"/>
      <c r="AB16" s="31"/>
      <c r="AC16" s="32"/>
      <c r="AD16" s="32"/>
      <c r="AE16" s="32"/>
      <c r="AF16" s="32"/>
      <c r="AG16" s="32"/>
      <c r="AH16" s="32"/>
      <c r="AI16" s="32"/>
    </row>
    <row r="17" spans="1:37" x14ac:dyDescent="0.2">
      <c r="A17" s="10"/>
      <c r="B17" s="41"/>
      <c r="C17" s="41"/>
      <c r="D17" s="10"/>
      <c r="E17" s="10"/>
      <c r="F17" s="10"/>
      <c r="G17" s="10"/>
      <c r="H17" s="10"/>
      <c r="I17" s="10"/>
      <c r="AA17" s="32"/>
      <c r="AB17" s="32"/>
      <c r="AC17" s="32"/>
      <c r="AD17" s="32"/>
      <c r="AE17" s="32"/>
      <c r="AF17" s="32"/>
      <c r="AG17" s="32"/>
      <c r="AH17" s="32"/>
      <c r="AI17" s="32"/>
    </row>
    <row r="18" spans="1:37" ht="36" x14ac:dyDescent="0.2">
      <c r="A18" s="10"/>
      <c r="B18" s="35" t="s">
        <v>19</v>
      </c>
      <c r="C18" s="36" t="s">
        <v>14</v>
      </c>
      <c r="D18" s="10"/>
      <c r="E18" s="10"/>
      <c r="F18" s="10"/>
      <c r="G18" s="10"/>
      <c r="H18" s="10"/>
      <c r="I18" s="10"/>
      <c r="AA18" s="32"/>
      <c r="AB18" s="32"/>
      <c r="AC18" s="32"/>
      <c r="AD18" s="32"/>
      <c r="AE18" s="32"/>
      <c r="AF18" s="32"/>
      <c r="AG18" s="32"/>
      <c r="AH18" s="32"/>
      <c r="AI18" s="32"/>
    </row>
    <row r="19" spans="1:37" x14ac:dyDescent="0.2">
      <c r="A19" s="10"/>
      <c r="B19" s="4" t="s">
        <v>0</v>
      </c>
      <c r="C19" s="5">
        <v>1</v>
      </c>
      <c r="D19" s="10"/>
      <c r="E19" s="10"/>
      <c r="F19" s="10"/>
      <c r="G19" s="10"/>
      <c r="H19" s="10"/>
      <c r="I19" s="10"/>
      <c r="AA19" s="32"/>
      <c r="AB19" s="32"/>
      <c r="AC19" s="32"/>
      <c r="AD19" s="32"/>
      <c r="AE19" s="32"/>
      <c r="AF19" s="32"/>
      <c r="AG19" s="32"/>
      <c r="AH19" s="32"/>
      <c r="AI19" s="32"/>
      <c r="AK19" s="33"/>
    </row>
    <row r="20" spans="1:37" x14ac:dyDescent="0.2">
      <c r="A20" s="10"/>
      <c r="B20" s="10"/>
      <c r="C20" s="64"/>
      <c r="D20" s="10"/>
      <c r="E20" s="10"/>
      <c r="F20" s="10"/>
      <c r="G20" s="10"/>
      <c r="H20" s="10"/>
      <c r="I20" s="10"/>
      <c r="AA20" s="32"/>
      <c r="AB20" s="32"/>
      <c r="AC20" s="32"/>
      <c r="AD20" s="32"/>
      <c r="AE20" s="32"/>
      <c r="AF20" s="32"/>
      <c r="AG20" s="32"/>
      <c r="AH20" s="32"/>
      <c r="AI20" s="32"/>
      <c r="AK20" s="33"/>
    </row>
    <row r="21" spans="1:37" ht="60" x14ac:dyDescent="0.2">
      <c r="A21" s="10"/>
      <c r="B21" s="65" t="s">
        <v>51</v>
      </c>
      <c r="C21" s="36" t="s">
        <v>14</v>
      </c>
      <c r="D21" s="10"/>
      <c r="E21" s="10"/>
      <c r="F21" s="10"/>
      <c r="G21" s="10"/>
      <c r="H21" s="10"/>
      <c r="I21" s="10"/>
      <c r="AA21" s="32"/>
      <c r="AB21" s="32"/>
      <c r="AC21" s="32"/>
      <c r="AD21" s="32"/>
      <c r="AE21" s="32"/>
      <c r="AF21" s="32"/>
      <c r="AG21" s="32"/>
      <c r="AH21" s="32"/>
      <c r="AI21" s="32"/>
      <c r="AK21" s="33"/>
    </row>
    <row r="22" spans="1:37" x14ac:dyDescent="0.2">
      <c r="A22" s="10"/>
      <c r="B22" s="4" t="s">
        <v>0</v>
      </c>
      <c r="C22" s="5">
        <v>1</v>
      </c>
      <c r="D22" s="10"/>
      <c r="E22" s="10"/>
      <c r="F22" s="10"/>
      <c r="G22" s="10"/>
      <c r="H22" s="10"/>
      <c r="I22" s="10"/>
      <c r="AA22" s="32"/>
      <c r="AB22" s="32"/>
      <c r="AC22" s="32"/>
      <c r="AD22" s="32"/>
      <c r="AE22" s="32"/>
      <c r="AF22" s="32"/>
      <c r="AG22" s="32"/>
      <c r="AH22" s="32"/>
      <c r="AI22" s="32"/>
      <c r="AK22" s="33"/>
    </row>
    <row r="23" spans="1:37" x14ac:dyDescent="0.2">
      <c r="A23" s="10"/>
      <c r="B23" s="10"/>
      <c r="C23" s="10"/>
      <c r="D23" s="10"/>
      <c r="E23" s="10"/>
      <c r="F23" s="10"/>
      <c r="G23" s="10"/>
      <c r="H23" s="10"/>
      <c r="I23" s="10"/>
      <c r="AA23" s="32"/>
      <c r="AB23" s="32"/>
      <c r="AC23" s="32"/>
      <c r="AD23" s="32"/>
      <c r="AE23" s="32"/>
      <c r="AF23" s="32"/>
      <c r="AG23" s="32"/>
      <c r="AH23" s="32"/>
      <c r="AI23" s="32"/>
    </row>
    <row r="24" spans="1:37" ht="24" x14ac:dyDescent="0.2">
      <c r="A24" s="10"/>
      <c r="B24" s="35" t="s">
        <v>25</v>
      </c>
      <c r="C24" s="36" t="s">
        <v>14</v>
      </c>
      <c r="D24" s="10"/>
      <c r="E24" s="10"/>
      <c r="F24" s="10"/>
      <c r="G24" s="10"/>
      <c r="H24" s="10"/>
      <c r="I24" s="10"/>
      <c r="AA24" s="32"/>
      <c r="AB24" s="32"/>
      <c r="AC24" s="32"/>
      <c r="AD24" s="32"/>
      <c r="AE24" s="32"/>
      <c r="AF24" s="32"/>
      <c r="AG24" s="32"/>
      <c r="AH24" s="32"/>
      <c r="AI24" s="32"/>
    </row>
    <row r="25" spans="1:37" x14ac:dyDescent="0.2">
      <c r="A25" s="10"/>
      <c r="B25" s="4" t="s">
        <v>20</v>
      </c>
      <c r="C25" s="30">
        <v>3.0599999999999999E-2</v>
      </c>
      <c r="D25" s="10"/>
      <c r="E25" s="10"/>
      <c r="F25" s="10"/>
      <c r="G25" s="10"/>
      <c r="H25" s="10"/>
      <c r="I25" s="10"/>
      <c r="AA25" s="32"/>
      <c r="AB25" s="32"/>
      <c r="AC25" s="32"/>
      <c r="AD25" s="32"/>
      <c r="AE25" s="32"/>
      <c r="AF25" s="32"/>
      <c r="AG25" s="32"/>
      <c r="AH25" s="32"/>
      <c r="AI25" s="32"/>
    </row>
    <row r="26" spans="1:37" x14ac:dyDescent="0.2">
      <c r="A26" s="10"/>
      <c r="B26" s="10"/>
      <c r="C26" s="10"/>
      <c r="D26" s="10"/>
      <c r="E26" s="10"/>
      <c r="F26" s="10"/>
      <c r="G26" s="10"/>
      <c r="H26" s="10"/>
      <c r="I26" s="10"/>
      <c r="M26" s="33"/>
      <c r="AA26" s="32"/>
      <c r="AB26" s="32"/>
      <c r="AC26" s="32"/>
      <c r="AD26" s="32"/>
      <c r="AE26" s="32"/>
      <c r="AF26" s="32"/>
      <c r="AG26" s="32"/>
      <c r="AH26" s="32"/>
      <c r="AI26" s="32"/>
    </row>
    <row r="27" spans="1:37" ht="28.5" customHeight="1" x14ac:dyDescent="0.2">
      <c r="A27" s="10"/>
      <c r="B27" s="75" t="s">
        <v>26</v>
      </c>
      <c r="C27" s="75"/>
      <c r="D27" s="10"/>
      <c r="E27" s="10"/>
      <c r="F27" s="10"/>
      <c r="G27" s="10"/>
      <c r="H27" s="10"/>
      <c r="I27" s="10"/>
      <c r="AA27" s="37"/>
      <c r="AB27" s="62"/>
      <c r="AC27" s="62"/>
      <c r="AD27" s="62"/>
      <c r="AE27" s="62"/>
      <c r="AF27" s="62"/>
      <c r="AG27" s="62"/>
      <c r="AH27" s="62"/>
      <c r="AI27" s="37"/>
    </row>
    <row r="28" spans="1:37" x14ac:dyDescent="0.2">
      <c r="A28" s="10"/>
      <c r="B28" s="10"/>
      <c r="C28" s="10"/>
      <c r="D28" s="10"/>
      <c r="E28" s="10"/>
      <c r="F28" s="10"/>
      <c r="G28" s="10"/>
      <c r="H28" s="10"/>
      <c r="I28" s="10"/>
      <c r="AA28" s="37"/>
      <c r="AB28" s="37"/>
      <c r="AC28" s="37"/>
      <c r="AD28" s="37"/>
      <c r="AE28" s="37"/>
      <c r="AF28" s="37"/>
      <c r="AG28" s="37"/>
      <c r="AH28" s="37"/>
      <c r="AI28" s="37"/>
      <c r="AJ28" s="33"/>
      <c r="AK28" s="33"/>
    </row>
    <row r="29" spans="1:37" x14ac:dyDescent="0.2">
      <c r="A29" s="10"/>
      <c r="B29" s="72" t="s">
        <v>21</v>
      </c>
      <c r="C29" s="74"/>
      <c r="D29" s="74"/>
      <c r="E29" s="74"/>
      <c r="F29" s="74"/>
      <c r="G29" s="74"/>
      <c r="H29" s="73"/>
      <c r="I29" s="10"/>
      <c r="K29" s="76" t="s">
        <v>35</v>
      </c>
      <c r="L29" s="77"/>
      <c r="M29" s="77"/>
      <c r="N29" s="77"/>
      <c r="O29" s="77"/>
      <c r="P29" s="77"/>
      <c r="Q29" s="77"/>
      <c r="S29" s="76" t="s">
        <v>29</v>
      </c>
      <c r="T29" s="77"/>
      <c r="U29" s="77"/>
      <c r="V29" s="77"/>
      <c r="W29" s="77"/>
      <c r="X29" s="77"/>
      <c r="Y29" s="78"/>
      <c r="AA29" s="37"/>
      <c r="AB29" s="69" t="s">
        <v>16</v>
      </c>
      <c r="AC29" s="70"/>
      <c r="AD29" s="70"/>
      <c r="AE29" s="70"/>
      <c r="AF29" s="70"/>
      <c r="AG29" s="70"/>
      <c r="AH29" s="71"/>
      <c r="AI29" s="37"/>
      <c r="AJ29" s="33"/>
      <c r="AK29" s="33"/>
    </row>
    <row r="30" spans="1:37" x14ac:dyDescent="0.2">
      <c r="A30" s="10"/>
      <c r="B30" s="23" t="s">
        <v>3</v>
      </c>
      <c r="C30" s="38" t="s">
        <v>4</v>
      </c>
      <c r="D30" s="39" t="s">
        <v>5</v>
      </c>
      <c r="E30" s="38" t="s">
        <v>6</v>
      </c>
      <c r="F30" s="39" t="s">
        <v>7</v>
      </c>
      <c r="G30" s="39" t="s">
        <v>10</v>
      </c>
      <c r="H30" s="40" t="s">
        <v>11</v>
      </c>
      <c r="I30" s="10"/>
      <c r="K30" s="11" t="s">
        <v>3</v>
      </c>
      <c r="L30" s="12" t="s">
        <v>4</v>
      </c>
      <c r="M30" s="13" t="s">
        <v>5</v>
      </c>
      <c r="N30" s="12" t="s">
        <v>6</v>
      </c>
      <c r="O30" s="13" t="s">
        <v>7</v>
      </c>
      <c r="P30" s="13" t="s">
        <v>10</v>
      </c>
      <c r="Q30" s="12" t="s">
        <v>11</v>
      </c>
      <c r="S30" s="11" t="s">
        <v>3</v>
      </c>
      <c r="T30" s="12" t="s">
        <v>4</v>
      </c>
      <c r="U30" s="13" t="s">
        <v>5</v>
      </c>
      <c r="V30" s="12" t="s">
        <v>6</v>
      </c>
      <c r="W30" s="13" t="s">
        <v>7</v>
      </c>
      <c r="X30" s="13" t="s">
        <v>10</v>
      </c>
      <c r="Y30" s="12" t="s">
        <v>11</v>
      </c>
      <c r="AA30" s="37"/>
      <c r="AB30" s="11" t="s">
        <v>3</v>
      </c>
      <c r="AC30" s="12" t="s">
        <v>4</v>
      </c>
      <c r="AD30" s="12" t="s">
        <v>5</v>
      </c>
      <c r="AE30" s="12" t="s">
        <v>6</v>
      </c>
      <c r="AF30" s="12" t="s">
        <v>7</v>
      </c>
      <c r="AG30" s="12" t="s">
        <v>10</v>
      </c>
      <c r="AH30" s="12" t="s">
        <v>11</v>
      </c>
      <c r="AI30" s="37"/>
      <c r="AJ30" s="33"/>
      <c r="AK30" s="33"/>
    </row>
    <row r="31" spans="1:37" x14ac:dyDescent="0.2">
      <c r="A31" s="10"/>
      <c r="B31" s="44" t="s">
        <v>22</v>
      </c>
      <c r="C31" s="42">
        <v>6870.54</v>
      </c>
      <c r="D31" s="19">
        <v>7601.27</v>
      </c>
      <c r="E31" s="20">
        <v>8293.5</v>
      </c>
      <c r="F31" s="19">
        <v>8755.01</v>
      </c>
      <c r="G31" s="20">
        <v>8862.7000000000007</v>
      </c>
      <c r="H31" s="19"/>
      <c r="I31" s="10"/>
      <c r="K31" s="44" t="s">
        <v>22</v>
      </c>
      <c r="L31" s="17">
        <f t="shared" ref="L31:Q49" si="0">C31*$C$19</f>
        <v>6870.54</v>
      </c>
      <c r="M31" s="17">
        <f t="shared" si="0"/>
        <v>7601.27</v>
      </c>
      <c r="N31" s="17">
        <f t="shared" si="0"/>
        <v>8293.5</v>
      </c>
      <c r="O31" s="17">
        <f t="shared" si="0"/>
        <v>8755.01</v>
      </c>
      <c r="P31" s="17">
        <f t="shared" si="0"/>
        <v>8862.7000000000007</v>
      </c>
      <c r="Q31" s="17">
        <f t="shared" si="0"/>
        <v>0</v>
      </c>
      <c r="S31" s="44" t="s">
        <v>22</v>
      </c>
      <c r="T31" s="18">
        <f>IF(L31&gt;$B$57,$C$58,IF(L31&gt;$B$56,$C$57,IF(L31&gt;$B$55,$C$56,IF(L31&gt;$B$54,$C$55,IF(L31&gt;$B$53,$C$54,IF(L31&gt;0,$C$53,0))))))</f>
        <v>0.17899999999999999</v>
      </c>
      <c r="U31" s="18">
        <f t="shared" ref="U31:Y46" si="1">IF(M31&gt;$B$57,$C$58,IF(M31&gt;$B$56,$C$57,IF(M31&gt;$B$55,$C$56,IF(M31&gt;$B$54,$C$55,IF(M31&gt;$B$53,$C$54,IF(M31&gt;0,$C$53,0))))))</f>
        <v>0.17899999999999999</v>
      </c>
      <c r="V31" s="18">
        <f t="shared" si="1"/>
        <v>1443.92</v>
      </c>
      <c r="W31" s="18">
        <f t="shared" si="1"/>
        <v>1443.92</v>
      </c>
      <c r="X31" s="18">
        <f t="shared" si="1"/>
        <v>1443.92</v>
      </c>
      <c r="Y31" s="18">
        <f t="shared" si="1"/>
        <v>0</v>
      </c>
      <c r="AA31" s="37"/>
      <c r="AB31" s="44" t="s">
        <v>22</v>
      </c>
      <c r="AC31" s="28">
        <f>(IF(T31&lt;1, (12*C31+C31*C62)* (1+$C$25+T31)*$C$19*$C$22/12, (( 12*C31+C31*C62)* (1+$C$25)+12*T31)*$C$19*$C$22/12))</f>
        <v>8830.0180079999991</v>
      </c>
      <c r="AD31" s="28">
        <f t="shared" ref="AD31:AH46" si="2">(IF(U31&lt;1, (12*D31+D31*D62)* (1+$C$25+U31)*$C$19*$C$22/12, (( 12*D31+D31*D62)* (1+$C$25)+12*U31)*$C$19*$C$22/12))</f>
        <v>9769.152204</v>
      </c>
      <c r="AE31" s="28">
        <f t="shared" si="2"/>
        <v>10525.40616875</v>
      </c>
      <c r="AF31" s="28">
        <f t="shared" si="2"/>
        <v>11030.765387624999</v>
      </c>
      <c r="AG31" s="28">
        <f t="shared" si="2"/>
        <v>11148.68728375</v>
      </c>
      <c r="AH31" s="28">
        <f t="shared" si="2"/>
        <v>0</v>
      </c>
      <c r="AI31" s="37"/>
      <c r="AJ31" s="33"/>
      <c r="AK31" s="33"/>
    </row>
    <row r="32" spans="1:37" x14ac:dyDescent="0.2">
      <c r="A32" s="10"/>
      <c r="B32" s="45">
        <v>15</v>
      </c>
      <c r="C32" s="22">
        <v>5669.12</v>
      </c>
      <c r="D32" s="15">
        <v>6039.84</v>
      </c>
      <c r="E32" s="16">
        <v>6453.36</v>
      </c>
      <c r="F32" s="15">
        <v>7017.89</v>
      </c>
      <c r="G32" s="16">
        <v>7598.61</v>
      </c>
      <c r="H32" s="15">
        <v>7980.65</v>
      </c>
      <c r="I32" s="10"/>
      <c r="K32" s="45">
        <v>15</v>
      </c>
      <c r="L32" s="19">
        <f t="shared" si="0"/>
        <v>5669.12</v>
      </c>
      <c r="M32" s="19">
        <f t="shared" si="0"/>
        <v>6039.84</v>
      </c>
      <c r="N32" s="19">
        <f t="shared" si="0"/>
        <v>6453.36</v>
      </c>
      <c r="O32" s="19">
        <f t="shared" si="0"/>
        <v>7017.89</v>
      </c>
      <c r="P32" s="19">
        <f t="shared" si="0"/>
        <v>7598.61</v>
      </c>
      <c r="Q32" s="19">
        <f t="shared" si="0"/>
        <v>7980.65</v>
      </c>
      <c r="S32" s="45">
        <v>15</v>
      </c>
      <c r="T32" s="18">
        <f t="shared" ref="T32:Y49" si="3">IF(L32&gt;$B$57,$C$58,IF(L32&gt;$B$56,$C$57,IF(L32&gt;$B$55,$C$56,IF(L32&gt;$B$54,$C$55,IF(L32&gt;$B$53,$C$54,IF(L32&gt;0,$C$53,0))))))</f>
        <v>0.17899999999999999</v>
      </c>
      <c r="U32" s="18">
        <f t="shared" si="1"/>
        <v>0.17899999999999999</v>
      </c>
      <c r="V32" s="18">
        <f t="shared" si="1"/>
        <v>0.17899999999999999</v>
      </c>
      <c r="W32" s="18">
        <f t="shared" si="1"/>
        <v>0.17899999999999999</v>
      </c>
      <c r="X32" s="18">
        <f t="shared" si="1"/>
        <v>0.17899999999999999</v>
      </c>
      <c r="Y32" s="18">
        <f t="shared" si="1"/>
        <v>0.17899999999999999</v>
      </c>
      <c r="AA32" s="37"/>
      <c r="AB32" s="45">
        <v>15</v>
      </c>
      <c r="AC32" s="28">
        <f t="shared" ref="AC32:AH49" si="4">(IF(T32&lt;1, (12*C32+C32*C63)* (1+$C$25+T32)*$C$19*$C$22/12, (( 12*C32+C32*C63)* (1+$C$25)+12*T32)*$C$19*$C$22/12))</f>
        <v>7285.9530239999995</v>
      </c>
      <c r="AD32" s="28">
        <f t="shared" si="2"/>
        <v>7762.402368</v>
      </c>
      <c r="AE32" s="28">
        <f t="shared" si="2"/>
        <v>8293.8582719999995</v>
      </c>
      <c r="AF32" s="28">
        <f t="shared" si="2"/>
        <v>9019.3922280000006</v>
      </c>
      <c r="AG32" s="28">
        <f t="shared" si="2"/>
        <v>9765.7335719999992</v>
      </c>
      <c r="AH32" s="28">
        <f t="shared" si="2"/>
        <v>10256.731379999999</v>
      </c>
      <c r="AI32" s="37"/>
      <c r="AJ32" s="33"/>
      <c r="AK32" s="33"/>
    </row>
    <row r="33" spans="1:37" x14ac:dyDescent="0.2">
      <c r="A33" s="10"/>
      <c r="B33" s="45">
        <v>14</v>
      </c>
      <c r="C33" s="22">
        <v>5153.96</v>
      </c>
      <c r="D33" s="15">
        <v>5489.64</v>
      </c>
      <c r="E33" s="16">
        <v>5928.03</v>
      </c>
      <c r="F33" s="15">
        <v>6414.51</v>
      </c>
      <c r="G33" s="16">
        <v>6956.78</v>
      </c>
      <c r="H33" s="15">
        <v>7346.09</v>
      </c>
      <c r="I33" s="10"/>
      <c r="K33" s="45">
        <v>14</v>
      </c>
      <c r="L33" s="19">
        <f t="shared" si="0"/>
        <v>5153.96</v>
      </c>
      <c r="M33" s="19">
        <f t="shared" si="0"/>
        <v>5489.64</v>
      </c>
      <c r="N33" s="19">
        <f t="shared" si="0"/>
        <v>5928.03</v>
      </c>
      <c r="O33" s="19">
        <f t="shared" si="0"/>
        <v>6414.51</v>
      </c>
      <c r="P33" s="19">
        <f t="shared" si="0"/>
        <v>6956.78</v>
      </c>
      <c r="Q33" s="19">
        <f t="shared" si="0"/>
        <v>7346.09</v>
      </c>
      <c r="S33" s="45">
        <v>14</v>
      </c>
      <c r="T33" s="18">
        <f t="shared" si="3"/>
        <v>0.21099999999999999</v>
      </c>
      <c r="U33" s="18">
        <f t="shared" si="1"/>
        <v>0.21099999999999999</v>
      </c>
      <c r="V33" s="18">
        <f t="shared" si="1"/>
        <v>0.17899999999999999</v>
      </c>
      <c r="W33" s="18">
        <f t="shared" si="1"/>
        <v>0.17899999999999999</v>
      </c>
      <c r="X33" s="18">
        <f t="shared" si="1"/>
        <v>0.17899999999999999</v>
      </c>
      <c r="Y33" s="18">
        <f t="shared" si="1"/>
        <v>0.17899999999999999</v>
      </c>
      <c r="AA33" s="37"/>
      <c r="AB33" s="45">
        <v>14</v>
      </c>
      <c r="AC33" s="28">
        <f t="shared" si="4"/>
        <v>6799.1040320000002</v>
      </c>
      <c r="AD33" s="28">
        <f t="shared" si="2"/>
        <v>7241.9330880000007</v>
      </c>
      <c r="AE33" s="28">
        <f t="shared" si="2"/>
        <v>7618.7041560000007</v>
      </c>
      <c r="AF33" s="28">
        <f t="shared" si="2"/>
        <v>8243.9282519999997</v>
      </c>
      <c r="AG33" s="28">
        <f t="shared" si="2"/>
        <v>8940.8536560000011</v>
      </c>
      <c r="AH33" s="28">
        <f t="shared" si="2"/>
        <v>9441.1948680000005</v>
      </c>
      <c r="AI33" s="37"/>
      <c r="AJ33" s="33"/>
      <c r="AK33" s="33"/>
    </row>
    <row r="34" spans="1:37" x14ac:dyDescent="0.2">
      <c r="A34" s="10"/>
      <c r="B34" s="45">
        <v>13</v>
      </c>
      <c r="C34" s="22">
        <v>4767.62</v>
      </c>
      <c r="D34" s="15">
        <v>5135.53</v>
      </c>
      <c r="E34" s="16">
        <v>5554.35</v>
      </c>
      <c r="F34" s="15">
        <v>6009.06</v>
      </c>
      <c r="G34" s="16">
        <v>6544.14</v>
      </c>
      <c r="H34" s="15">
        <v>6834.5</v>
      </c>
      <c r="I34" s="10"/>
      <c r="K34" s="45">
        <v>13</v>
      </c>
      <c r="L34" s="19">
        <f t="shared" si="0"/>
        <v>4767.62</v>
      </c>
      <c r="M34" s="19">
        <f t="shared" si="0"/>
        <v>5135.53</v>
      </c>
      <c r="N34" s="19">
        <f t="shared" si="0"/>
        <v>5554.35</v>
      </c>
      <c r="O34" s="19">
        <f t="shared" si="0"/>
        <v>6009.06</v>
      </c>
      <c r="P34" s="19">
        <f t="shared" si="0"/>
        <v>6544.14</v>
      </c>
      <c r="Q34" s="19">
        <f t="shared" si="0"/>
        <v>6834.5</v>
      </c>
      <c r="S34" s="45">
        <v>13</v>
      </c>
      <c r="T34" s="18">
        <f t="shared" si="3"/>
        <v>0.21099999999999999</v>
      </c>
      <c r="U34" s="18">
        <f t="shared" si="1"/>
        <v>0.21099999999999999</v>
      </c>
      <c r="V34" s="18">
        <f t="shared" si="1"/>
        <v>0.17899999999999999</v>
      </c>
      <c r="W34" s="18">
        <f t="shared" si="1"/>
        <v>0.17899999999999999</v>
      </c>
      <c r="X34" s="18">
        <f t="shared" si="1"/>
        <v>0.17899999999999999</v>
      </c>
      <c r="Y34" s="18">
        <f t="shared" si="1"/>
        <v>0.17899999999999999</v>
      </c>
      <c r="AA34" s="37"/>
      <c r="AB34" s="45">
        <v>13</v>
      </c>
      <c r="AC34" s="28">
        <f t="shared" si="4"/>
        <v>6289.4443040000006</v>
      </c>
      <c r="AD34" s="28">
        <f t="shared" si="2"/>
        <v>6774.7911759999997</v>
      </c>
      <c r="AE34" s="28">
        <f t="shared" si="2"/>
        <v>7138.4506200000005</v>
      </c>
      <c r="AF34" s="28">
        <f t="shared" si="2"/>
        <v>7722.8439120000003</v>
      </c>
      <c r="AG34" s="28">
        <f t="shared" si="2"/>
        <v>8410.5287279999993</v>
      </c>
      <c r="AH34" s="28">
        <f t="shared" si="2"/>
        <v>8783.6993999999995</v>
      </c>
      <c r="AI34" s="37"/>
      <c r="AJ34" s="33"/>
      <c r="AK34" s="33"/>
    </row>
    <row r="35" spans="1:37" s="21" customFormat="1" x14ac:dyDescent="0.2">
      <c r="A35" s="10"/>
      <c r="B35" s="45">
        <v>12</v>
      </c>
      <c r="C35" s="22">
        <v>4295.43</v>
      </c>
      <c r="D35" s="15">
        <v>4718.78</v>
      </c>
      <c r="E35" s="16">
        <v>5213.5200000000004</v>
      </c>
      <c r="F35" s="15">
        <v>5762.47</v>
      </c>
      <c r="G35" s="16">
        <v>6406.61</v>
      </c>
      <c r="H35" s="15">
        <v>6712.24</v>
      </c>
      <c r="I35" s="10"/>
      <c r="K35" s="45">
        <v>12</v>
      </c>
      <c r="L35" s="19">
        <f t="shared" si="0"/>
        <v>4295.43</v>
      </c>
      <c r="M35" s="19">
        <f t="shared" si="0"/>
        <v>4718.78</v>
      </c>
      <c r="N35" s="19">
        <f t="shared" si="0"/>
        <v>5213.5200000000004</v>
      </c>
      <c r="O35" s="19">
        <f t="shared" si="0"/>
        <v>5762.47</v>
      </c>
      <c r="P35" s="19">
        <f t="shared" si="0"/>
        <v>6406.61</v>
      </c>
      <c r="Q35" s="19">
        <f t="shared" si="0"/>
        <v>6712.24</v>
      </c>
      <c r="S35" s="45">
        <v>12</v>
      </c>
      <c r="T35" s="18">
        <f t="shared" si="3"/>
        <v>0.21099999999999999</v>
      </c>
      <c r="U35" s="18">
        <f t="shared" si="1"/>
        <v>0.21099999999999999</v>
      </c>
      <c r="V35" s="18">
        <f t="shared" si="1"/>
        <v>0.21099999999999999</v>
      </c>
      <c r="W35" s="18">
        <f t="shared" si="1"/>
        <v>0.17899999999999999</v>
      </c>
      <c r="X35" s="18">
        <f t="shared" si="1"/>
        <v>0.17899999999999999</v>
      </c>
      <c r="Y35" s="18">
        <f t="shared" si="1"/>
        <v>0.17899999999999999</v>
      </c>
      <c r="AA35" s="37"/>
      <c r="AB35" s="45">
        <v>12</v>
      </c>
      <c r="AC35" s="28">
        <f t="shared" si="4"/>
        <v>5733.1963296000004</v>
      </c>
      <c r="AD35" s="28">
        <f t="shared" si="2"/>
        <v>6298.2500416000003</v>
      </c>
      <c r="AE35" s="28">
        <f t="shared" si="2"/>
        <v>6958.5894144000013</v>
      </c>
      <c r="AF35" s="28">
        <f t="shared" si="2"/>
        <v>7493.0549904</v>
      </c>
      <c r="AG35" s="28">
        <f t="shared" si="2"/>
        <v>8330.6431151999986</v>
      </c>
      <c r="AH35" s="28">
        <f t="shared" si="2"/>
        <v>8728.0599168000008</v>
      </c>
      <c r="AI35" s="37"/>
      <c r="AJ35" s="34"/>
      <c r="AK35" s="34"/>
    </row>
    <row r="36" spans="1:37" x14ac:dyDescent="0.2">
      <c r="A36" s="10"/>
      <c r="B36" s="45">
        <v>11</v>
      </c>
      <c r="C36" s="22">
        <v>4153.3500000000004</v>
      </c>
      <c r="D36" s="15">
        <v>4542.72</v>
      </c>
      <c r="E36" s="16">
        <v>4908.59</v>
      </c>
      <c r="F36" s="15">
        <v>5305.54</v>
      </c>
      <c r="G36" s="16">
        <v>5848.79</v>
      </c>
      <c r="H36" s="15">
        <v>6154.45</v>
      </c>
      <c r="I36" s="10"/>
      <c r="K36" s="45">
        <v>11</v>
      </c>
      <c r="L36" s="19">
        <f t="shared" si="0"/>
        <v>4153.3500000000004</v>
      </c>
      <c r="M36" s="19">
        <f t="shared" si="0"/>
        <v>4542.72</v>
      </c>
      <c r="N36" s="19">
        <f t="shared" si="0"/>
        <v>4908.59</v>
      </c>
      <c r="O36" s="19">
        <f t="shared" si="0"/>
        <v>5305.54</v>
      </c>
      <c r="P36" s="19">
        <f t="shared" si="0"/>
        <v>5848.79</v>
      </c>
      <c r="Q36" s="19">
        <f t="shared" si="0"/>
        <v>6154.45</v>
      </c>
      <c r="S36" s="45">
        <v>11</v>
      </c>
      <c r="T36" s="18">
        <f t="shared" si="3"/>
        <v>0.21099999999999999</v>
      </c>
      <c r="U36" s="18">
        <f t="shared" si="1"/>
        <v>0.21099999999999999</v>
      </c>
      <c r="V36" s="18">
        <f t="shared" si="1"/>
        <v>0.21099999999999999</v>
      </c>
      <c r="W36" s="18">
        <f t="shared" si="1"/>
        <v>0.21099999999999999</v>
      </c>
      <c r="X36" s="18">
        <f t="shared" si="1"/>
        <v>0.17899999999999999</v>
      </c>
      <c r="Y36" s="18">
        <f t="shared" si="1"/>
        <v>0.17899999999999999</v>
      </c>
      <c r="AA36" s="37"/>
      <c r="AB36" s="45">
        <v>11</v>
      </c>
      <c r="AC36" s="28">
        <f t="shared" si="4"/>
        <v>5543.5593120000003</v>
      </c>
      <c r="AD36" s="28">
        <f t="shared" si="2"/>
        <v>6063.2592384000009</v>
      </c>
      <c r="AE36" s="28">
        <f t="shared" si="2"/>
        <v>6551.5932448000012</v>
      </c>
      <c r="AF36" s="28">
        <f t="shared" si="2"/>
        <v>7081.4103488000001</v>
      </c>
      <c r="AG36" s="28">
        <f t="shared" si="2"/>
        <v>7605.2986128000002</v>
      </c>
      <c r="AH36" s="28">
        <f t="shared" si="2"/>
        <v>8002.7544239999997</v>
      </c>
      <c r="AI36" s="37"/>
      <c r="AJ36" s="33"/>
      <c r="AK36" s="33"/>
    </row>
    <row r="37" spans="1:37" x14ac:dyDescent="0.2">
      <c r="A37" s="10"/>
      <c r="B37" s="45">
        <v>10</v>
      </c>
      <c r="C37" s="22">
        <v>4012.19</v>
      </c>
      <c r="D37" s="15">
        <v>4317.28</v>
      </c>
      <c r="E37" s="16">
        <v>4664.1000000000004</v>
      </c>
      <c r="F37" s="15">
        <v>5040.24</v>
      </c>
      <c r="G37" s="16">
        <v>5459.1</v>
      </c>
      <c r="H37" s="15">
        <v>5596.64</v>
      </c>
      <c r="I37" s="10"/>
      <c r="K37" s="45">
        <v>10</v>
      </c>
      <c r="L37" s="19">
        <f t="shared" si="0"/>
        <v>4012.19</v>
      </c>
      <c r="M37" s="19">
        <f t="shared" si="0"/>
        <v>4317.28</v>
      </c>
      <c r="N37" s="19">
        <f t="shared" si="0"/>
        <v>4664.1000000000004</v>
      </c>
      <c r="O37" s="19">
        <f t="shared" si="0"/>
        <v>5040.24</v>
      </c>
      <c r="P37" s="19">
        <f t="shared" si="0"/>
        <v>5459.1</v>
      </c>
      <c r="Q37" s="19">
        <f t="shared" si="0"/>
        <v>5596.64</v>
      </c>
      <c r="S37" s="45">
        <v>10</v>
      </c>
      <c r="T37" s="18">
        <f t="shared" si="3"/>
        <v>0.21099999999999999</v>
      </c>
      <c r="U37" s="18">
        <f t="shared" si="1"/>
        <v>0.21099999999999999</v>
      </c>
      <c r="V37" s="18">
        <f t="shared" si="1"/>
        <v>0.21099999999999999</v>
      </c>
      <c r="W37" s="18">
        <f t="shared" si="1"/>
        <v>0.21099999999999999</v>
      </c>
      <c r="X37" s="18">
        <f t="shared" si="1"/>
        <v>0.21099999999999999</v>
      </c>
      <c r="Y37" s="18">
        <f t="shared" si="1"/>
        <v>0.17899999999999999</v>
      </c>
      <c r="AA37" s="37"/>
      <c r="AB37" s="45">
        <v>10</v>
      </c>
      <c r="AC37" s="28">
        <f t="shared" si="4"/>
        <v>5355.1502367999992</v>
      </c>
      <c r="AD37" s="28">
        <f t="shared" si="2"/>
        <v>5762.3599615999992</v>
      </c>
      <c r="AE37" s="28">
        <f t="shared" si="2"/>
        <v>6225.2675520000012</v>
      </c>
      <c r="AF37" s="28">
        <f t="shared" si="2"/>
        <v>6727.3091328</v>
      </c>
      <c r="AG37" s="28">
        <f t="shared" si="2"/>
        <v>7286.369952</v>
      </c>
      <c r="AH37" s="28">
        <f t="shared" si="2"/>
        <v>7277.4229248000001</v>
      </c>
      <c r="AI37" s="37"/>
      <c r="AJ37" s="33"/>
      <c r="AK37" s="33"/>
    </row>
    <row r="38" spans="1:37" x14ac:dyDescent="0.2">
      <c r="A38" s="10"/>
      <c r="B38" s="45" t="s">
        <v>23</v>
      </c>
      <c r="C38" s="22">
        <v>3869.93</v>
      </c>
      <c r="D38" s="15">
        <v>4134.21</v>
      </c>
      <c r="E38" s="16">
        <v>4464.1000000000004</v>
      </c>
      <c r="F38" s="15">
        <v>4823.53</v>
      </c>
      <c r="G38" s="16">
        <v>5213.22</v>
      </c>
      <c r="H38" s="15">
        <v>5338.33</v>
      </c>
      <c r="I38" s="10"/>
      <c r="K38" s="45" t="s">
        <v>23</v>
      </c>
      <c r="L38" s="19">
        <f t="shared" si="0"/>
        <v>3869.93</v>
      </c>
      <c r="M38" s="19">
        <f t="shared" si="0"/>
        <v>4134.21</v>
      </c>
      <c r="N38" s="19">
        <f t="shared" si="0"/>
        <v>4464.1000000000004</v>
      </c>
      <c r="O38" s="19">
        <f t="shared" si="0"/>
        <v>4823.53</v>
      </c>
      <c r="P38" s="19">
        <f t="shared" si="0"/>
        <v>5213.22</v>
      </c>
      <c r="Q38" s="19">
        <f t="shared" si="0"/>
        <v>5338.33</v>
      </c>
      <c r="S38" s="45" t="s">
        <v>23</v>
      </c>
      <c r="T38" s="18">
        <f t="shared" si="3"/>
        <v>0.21099999999999999</v>
      </c>
      <c r="U38" s="18">
        <f t="shared" si="1"/>
        <v>0.21099999999999999</v>
      </c>
      <c r="V38" s="18">
        <f t="shared" si="1"/>
        <v>0.21099999999999999</v>
      </c>
      <c r="W38" s="18">
        <f t="shared" si="1"/>
        <v>0.21099999999999999</v>
      </c>
      <c r="X38" s="18">
        <f t="shared" si="1"/>
        <v>0.21099999999999999</v>
      </c>
      <c r="Y38" s="18">
        <f t="shared" si="1"/>
        <v>0.21099999999999999</v>
      </c>
      <c r="AA38" s="37"/>
      <c r="AB38" s="45" t="s">
        <v>23</v>
      </c>
      <c r="AC38" s="28">
        <f t="shared" si="4"/>
        <v>5165.2729695999997</v>
      </c>
      <c r="AD38" s="28">
        <f t="shared" si="2"/>
        <v>5518.0127712000003</v>
      </c>
      <c r="AE38" s="28">
        <f t="shared" si="2"/>
        <v>5958.3235520000007</v>
      </c>
      <c r="AF38" s="28">
        <f t="shared" si="2"/>
        <v>6438.0619616000004</v>
      </c>
      <c r="AG38" s="28">
        <f t="shared" si="2"/>
        <v>6958.1889984000009</v>
      </c>
      <c r="AH38" s="28">
        <f t="shared" si="2"/>
        <v>7125.1758175999994</v>
      </c>
      <c r="AI38" s="37"/>
      <c r="AJ38" s="33"/>
      <c r="AK38" s="33"/>
    </row>
    <row r="39" spans="1:37" x14ac:dyDescent="0.2">
      <c r="A39" s="10"/>
      <c r="B39" s="45" t="s">
        <v>12</v>
      </c>
      <c r="C39" s="22">
        <v>3729.09</v>
      </c>
      <c r="D39" s="15">
        <v>3848.41</v>
      </c>
      <c r="E39" s="16">
        <v>4150.8100000000004</v>
      </c>
      <c r="F39" s="15">
        <v>4482.62</v>
      </c>
      <c r="G39" s="16">
        <v>4847.83</v>
      </c>
      <c r="H39" s="15">
        <v>5153.45</v>
      </c>
      <c r="I39" s="10"/>
      <c r="K39" s="45" t="s">
        <v>12</v>
      </c>
      <c r="L39" s="19">
        <f t="shared" si="0"/>
        <v>3729.09</v>
      </c>
      <c r="M39" s="19">
        <f t="shared" si="0"/>
        <v>3848.41</v>
      </c>
      <c r="N39" s="19">
        <f t="shared" si="0"/>
        <v>4150.8100000000004</v>
      </c>
      <c r="O39" s="19">
        <f t="shared" si="0"/>
        <v>4482.62</v>
      </c>
      <c r="P39" s="19">
        <f t="shared" si="0"/>
        <v>4847.83</v>
      </c>
      <c r="Q39" s="19">
        <f t="shared" si="0"/>
        <v>5153.45</v>
      </c>
      <c r="S39" s="45" t="s">
        <v>12</v>
      </c>
      <c r="T39" s="18">
        <f t="shared" si="3"/>
        <v>0.21099999999999999</v>
      </c>
      <c r="U39" s="18">
        <f t="shared" si="1"/>
        <v>0.21099999999999999</v>
      </c>
      <c r="V39" s="18">
        <f t="shared" si="1"/>
        <v>0.21099999999999999</v>
      </c>
      <c r="W39" s="18">
        <f t="shared" si="1"/>
        <v>0.21099999999999999</v>
      </c>
      <c r="X39" s="18">
        <f t="shared" si="1"/>
        <v>0.21099999999999999</v>
      </c>
      <c r="Y39" s="18">
        <f t="shared" si="1"/>
        <v>0.21099999999999999</v>
      </c>
      <c r="AA39" s="37"/>
      <c r="AB39" s="45" t="s">
        <v>12</v>
      </c>
      <c r="AC39" s="28">
        <f t="shared" si="4"/>
        <v>4977.2910048000003</v>
      </c>
      <c r="AD39" s="28">
        <f t="shared" si="2"/>
        <v>5136.5497952000005</v>
      </c>
      <c r="AE39" s="28">
        <f t="shared" si="2"/>
        <v>5540.1691232000003</v>
      </c>
      <c r="AF39" s="28">
        <f t="shared" si="2"/>
        <v>5983.0425664000004</v>
      </c>
      <c r="AG39" s="28">
        <f t="shared" si="2"/>
        <v>6470.4956576000004</v>
      </c>
      <c r="AH39" s="28">
        <f t="shared" si="2"/>
        <v>6878.4127839999992</v>
      </c>
      <c r="AI39" s="37"/>
      <c r="AJ39" s="33"/>
      <c r="AK39" s="33"/>
    </row>
    <row r="40" spans="1:37" x14ac:dyDescent="0.2">
      <c r="A40" s="10"/>
      <c r="B40" s="45" t="s">
        <v>13</v>
      </c>
      <c r="C40" s="22">
        <v>3590.97</v>
      </c>
      <c r="D40" s="15">
        <v>3810.67</v>
      </c>
      <c r="E40" s="16">
        <v>3872.64</v>
      </c>
      <c r="F40" s="15">
        <v>4082.05</v>
      </c>
      <c r="G40" s="16">
        <v>4465.76</v>
      </c>
      <c r="H40" s="15">
        <v>4617.59</v>
      </c>
      <c r="I40" s="10"/>
      <c r="K40" s="45" t="s">
        <v>13</v>
      </c>
      <c r="L40" s="19">
        <f t="shared" si="0"/>
        <v>3590.97</v>
      </c>
      <c r="M40" s="19">
        <f t="shared" si="0"/>
        <v>3810.67</v>
      </c>
      <c r="N40" s="19">
        <f t="shared" si="0"/>
        <v>3872.64</v>
      </c>
      <c r="O40" s="19">
        <f t="shared" si="0"/>
        <v>4082.05</v>
      </c>
      <c r="P40" s="19">
        <f t="shared" si="0"/>
        <v>4465.76</v>
      </c>
      <c r="Q40" s="19">
        <f t="shared" si="0"/>
        <v>4617.59</v>
      </c>
      <c r="S40" s="45" t="s">
        <v>13</v>
      </c>
      <c r="T40" s="18">
        <f t="shared" si="3"/>
        <v>0.21099999999999999</v>
      </c>
      <c r="U40" s="18">
        <f t="shared" si="1"/>
        <v>0.21099999999999999</v>
      </c>
      <c r="V40" s="18">
        <f t="shared" si="1"/>
        <v>0.21099999999999999</v>
      </c>
      <c r="W40" s="18">
        <f t="shared" si="1"/>
        <v>0.21099999999999999</v>
      </c>
      <c r="X40" s="18">
        <f t="shared" si="1"/>
        <v>0.21099999999999999</v>
      </c>
      <c r="Y40" s="18">
        <f t="shared" si="1"/>
        <v>0.21099999999999999</v>
      </c>
      <c r="AA40" s="37"/>
      <c r="AB40" s="45" t="s">
        <v>13</v>
      </c>
      <c r="AC40" s="28">
        <f t="shared" si="4"/>
        <v>4792.9394784000006</v>
      </c>
      <c r="AD40" s="28">
        <f t="shared" si="2"/>
        <v>5086.1774624</v>
      </c>
      <c r="AE40" s="28">
        <f t="shared" si="2"/>
        <v>5168.8900607999994</v>
      </c>
      <c r="AF40" s="28">
        <f t="shared" si="2"/>
        <v>5448.3937760000008</v>
      </c>
      <c r="AG40" s="28">
        <f t="shared" si="2"/>
        <v>5960.5391872</v>
      </c>
      <c r="AH40" s="28">
        <f t="shared" si="2"/>
        <v>6163.1897247999996</v>
      </c>
      <c r="AI40" s="37"/>
      <c r="AJ40" s="33"/>
      <c r="AK40" s="33"/>
    </row>
    <row r="41" spans="1:37" x14ac:dyDescent="0.2">
      <c r="A41" s="10"/>
      <c r="B41" s="45">
        <v>8</v>
      </c>
      <c r="C41" s="22">
        <v>3391.44</v>
      </c>
      <c r="D41" s="15">
        <v>3596.59</v>
      </c>
      <c r="E41" s="16">
        <v>3738.68</v>
      </c>
      <c r="F41" s="15">
        <v>3883.66</v>
      </c>
      <c r="G41" s="16">
        <v>4040.37</v>
      </c>
      <c r="H41" s="15">
        <v>4115.7299999999996</v>
      </c>
      <c r="I41" s="10"/>
      <c r="K41" s="45">
        <v>8</v>
      </c>
      <c r="L41" s="19">
        <f t="shared" si="0"/>
        <v>3391.44</v>
      </c>
      <c r="M41" s="19">
        <f t="shared" si="0"/>
        <v>3596.59</v>
      </c>
      <c r="N41" s="19">
        <f t="shared" si="0"/>
        <v>3738.68</v>
      </c>
      <c r="O41" s="19">
        <f t="shared" si="0"/>
        <v>3883.66</v>
      </c>
      <c r="P41" s="19">
        <f t="shared" si="0"/>
        <v>4040.37</v>
      </c>
      <c r="Q41" s="19">
        <f t="shared" si="0"/>
        <v>4115.7299999999996</v>
      </c>
      <c r="S41" s="45">
        <v>8</v>
      </c>
      <c r="T41" s="18">
        <f t="shared" si="3"/>
        <v>0.21099999999999999</v>
      </c>
      <c r="U41" s="18">
        <f t="shared" si="1"/>
        <v>0.21099999999999999</v>
      </c>
      <c r="V41" s="18">
        <f t="shared" si="1"/>
        <v>0.21099999999999999</v>
      </c>
      <c r="W41" s="18">
        <f t="shared" si="1"/>
        <v>0.21099999999999999</v>
      </c>
      <c r="X41" s="18">
        <f t="shared" si="1"/>
        <v>0.21099999999999999</v>
      </c>
      <c r="Y41" s="18">
        <f t="shared" si="1"/>
        <v>0.21099999999999999</v>
      </c>
      <c r="AA41" s="37"/>
      <c r="AB41" s="45">
        <v>8</v>
      </c>
      <c r="AC41" s="28">
        <f t="shared" si="4"/>
        <v>4544.1678464000006</v>
      </c>
      <c r="AD41" s="28">
        <f t="shared" si="2"/>
        <v>4819.0469637333335</v>
      </c>
      <c r="AE41" s="28">
        <f t="shared" si="2"/>
        <v>5009.4324074666665</v>
      </c>
      <c r="AF41" s="28">
        <f t="shared" si="2"/>
        <v>5203.6901429333329</v>
      </c>
      <c r="AG41" s="28">
        <f t="shared" si="2"/>
        <v>5413.6648272000002</v>
      </c>
      <c r="AH41" s="28">
        <f t="shared" si="2"/>
        <v>5514.6391887999998</v>
      </c>
      <c r="AI41" s="37"/>
      <c r="AJ41" s="33"/>
      <c r="AK41" s="33"/>
    </row>
    <row r="42" spans="1:37" x14ac:dyDescent="0.2">
      <c r="A42" s="10"/>
      <c r="B42" s="45">
        <v>7</v>
      </c>
      <c r="C42" s="22">
        <v>3205.23</v>
      </c>
      <c r="D42" s="15">
        <v>3441.58</v>
      </c>
      <c r="E42" s="16">
        <v>3582.38</v>
      </c>
      <c r="F42" s="15">
        <v>3724.47</v>
      </c>
      <c r="G42" s="16">
        <v>3860.94</v>
      </c>
      <c r="H42" s="15">
        <v>3935.06</v>
      </c>
      <c r="I42" s="10"/>
      <c r="K42" s="45">
        <v>7</v>
      </c>
      <c r="L42" s="19">
        <f t="shared" si="0"/>
        <v>3205.23</v>
      </c>
      <c r="M42" s="19">
        <f t="shared" si="0"/>
        <v>3441.58</v>
      </c>
      <c r="N42" s="19">
        <f t="shared" si="0"/>
        <v>3582.38</v>
      </c>
      <c r="O42" s="19">
        <f t="shared" si="0"/>
        <v>3724.47</v>
      </c>
      <c r="P42" s="19">
        <f t="shared" si="0"/>
        <v>3860.94</v>
      </c>
      <c r="Q42" s="19">
        <f t="shared" si="0"/>
        <v>3935.06</v>
      </c>
      <c r="S42" s="45">
        <v>7</v>
      </c>
      <c r="T42" s="18">
        <f t="shared" si="3"/>
        <v>0.21099999999999999</v>
      </c>
      <c r="U42" s="18">
        <f t="shared" si="1"/>
        <v>0.21099999999999999</v>
      </c>
      <c r="V42" s="18">
        <f t="shared" si="1"/>
        <v>0.21099999999999999</v>
      </c>
      <c r="W42" s="18">
        <f t="shared" si="1"/>
        <v>0.21099999999999999</v>
      </c>
      <c r="X42" s="18">
        <f t="shared" si="1"/>
        <v>0.21099999999999999</v>
      </c>
      <c r="Y42" s="18">
        <f t="shared" si="1"/>
        <v>0.21099999999999999</v>
      </c>
      <c r="AA42" s="37"/>
      <c r="AB42" s="45">
        <v>7</v>
      </c>
      <c r="AC42" s="28">
        <f t="shared" si="4"/>
        <v>4294.6663088000005</v>
      </c>
      <c r="AD42" s="28">
        <f t="shared" si="2"/>
        <v>4611.3500981333336</v>
      </c>
      <c r="AE42" s="28">
        <f t="shared" si="2"/>
        <v>4800.0070794666663</v>
      </c>
      <c r="AF42" s="28">
        <f t="shared" si="2"/>
        <v>4990.3925232000001</v>
      </c>
      <c r="AG42" s="28">
        <f t="shared" si="2"/>
        <v>5173.2477663999998</v>
      </c>
      <c r="AH42" s="28">
        <f t="shared" si="2"/>
        <v>5272.5606602666676</v>
      </c>
      <c r="AI42" s="37"/>
      <c r="AJ42" s="33"/>
      <c r="AK42" s="33"/>
    </row>
    <row r="43" spans="1:37" x14ac:dyDescent="0.2">
      <c r="A43" s="10"/>
      <c r="B43" s="45">
        <v>6</v>
      </c>
      <c r="C43" s="22">
        <v>3152.04</v>
      </c>
      <c r="D43" s="15">
        <v>3346.55</v>
      </c>
      <c r="E43" s="16">
        <v>3482.94</v>
      </c>
      <c r="F43" s="15">
        <v>3617.92</v>
      </c>
      <c r="G43" s="16">
        <v>3750.49</v>
      </c>
      <c r="H43" s="15">
        <v>3819.26</v>
      </c>
      <c r="I43" s="10"/>
      <c r="K43" s="45">
        <v>6</v>
      </c>
      <c r="L43" s="19">
        <f t="shared" si="0"/>
        <v>3152.04</v>
      </c>
      <c r="M43" s="19">
        <f t="shared" si="0"/>
        <v>3346.55</v>
      </c>
      <c r="N43" s="19">
        <f t="shared" si="0"/>
        <v>3482.94</v>
      </c>
      <c r="O43" s="19">
        <f t="shared" si="0"/>
        <v>3617.92</v>
      </c>
      <c r="P43" s="19">
        <f t="shared" si="0"/>
        <v>3750.49</v>
      </c>
      <c r="Q43" s="19">
        <f t="shared" si="0"/>
        <v>3819.26</v>
      </c>
      <c r="S43" s="45">
        <v>6</v>
      </c>
      <c r="T43" s="18">
        <f t="shared" si="3"/>
        <v>0.21099999999999999</v>
      </c>
      <c r="U43" s="18">
        <f t="shared" si="1"/>
        <v>0.21099999999999999</v>
      </c>
      <c r="V43" s="18">
        <f t="shared" si="1"/>
        <v>0.21099999999999999</v>
      </c>
      <c r="W43" s="18">
        <f t="shared" si="1"/>
        <v>0.21099999999999999</v>
      </c>
      <c r="X43" s="18">
        <f t="shared" si="1"/>
        <v>0.21099999999999999</v>
      </c>
      <c r="Y43" s="18">
        <f t="shared" si="1"/>
        <v>0.21099999999999999</v>
      </c>
      <c r="AA43" s="37"/>
      <c r="AB43" s="45">
        <v>6</v>
      </c>
      <c r="AC43" s="28">
        <f t="shared" si="4"/>
        <v>4223.3973823999995</v>
      </c>
      <c r="AD43" s="28">
        <f t="shared" si="2"/>
        <v>4484.0200346666679</v>
      </c>
      <c r="AE43" s="28">
        <f t="shared" si="2"/>
        <v>4666.7680864000004</v>
      </c>
      <c r="AF43" s="28">
        <f t="shared" si="2"/>
        <v>4847.6268885333329</v>
      </c>
      <c r="AG43" s="28">
        <f t="shared" si="2"/>
        <v>5025.2565477333328</v>
      </c>
      <c r="AH43" s="28">
        <f t="shared" si="2"/>
        <v>5117.4010122666668</v>
      </c>
      <c r="AI43" s="37"/>
      <c r="AJ43" s="33"/>
      <c r="AK43" s="33"/>
    </row>
    <row r="44" spans="1:37" x14ac:dyDescent="0.2">
      <c r="A44" s="10"/>
      <c r="B44" s="45">
        <v>5</v>
      </c>
      <c r="C44" s="22">
        <v>3038.99</v>
      </c>
      <c r="D44" s="15">
        <v>3227.67</v>
      </c>
      <c r="E44" s="16">
        <v>3355.11</v>
      </c>
      <c r="F44" s="15">
        <v>3490.06</v>
      </c>
      <c r="G44" s="16">
        <v>3615.47</v>
      </c>
      <c r="H44" s="15">
        <v>3680.28</v>
      </c>
      <c r="I44" s="10"/>
      <c r="K44" s="45">
        <v>5</v>
      </c>
      <c r="L44" s="19">
        <f t="shared" si="0"/>
        <v>3038.99</v>
      </c>
      <c r="M44" s="19">
        <f t="shared" si="0"/>
        <v>3227.67</v>
      </c>
      <c r="N44" s="19">
        <f t="shared" si="0"/>
        <v>3355.11</v>
      </c>
      <c r="O44" s="19">
        <f t="shared" si="0"/>
        <v>3490.06</v>
      </c>
      <c r="P44" s="19">
        <f t="shared" si="0"/>
        <v>3615.47</v>
      </c>
      <c r="Q44" s="19">
        <f t="shared" si="0"/>
        <v>3680.28</v>
      </c>
      <c r="S44" s="45">
        <v>5</v>
      </c>
      <c r="T44" s="18">
        <f t="shared" si="3"/>
        <v>0.21099999999999999</v>
      </c>
      <c r="U44" s="18">
        <f t="shared" si="1"/>
        <v>0.21099999999999999</v>
      </c>
      <c r="V44" s="18">
        <f t="shared" si="1"/>
        <v>0.21099999999999999</v>
      </c>
      <c r="W44" s="18">
        <f t="shared" si="1"/>
        <v>0.21099999999999999</v>
      </c>
      <c r="X44" s="18">
        <f t="shared" si="1"/>
        <v>0.21099999999999999</v>
      </c>
      <c r="Y44" s="18">
        <f t="shared" si="1"/>
        <v>0.21099999999999999</v>
      </c>
      <c r="AA44" s="37"/>
      <c r="AB44" s="45">
        <v>5</v>
      </c>
      <c r="AC44" s="28">
        <f t="shared" si="4"/>
        <v>4071.9224410666666</v>
      </c>
      <c r="AD44" s="28">
        <f t="shared" si="2"/>
        <v>4324.7335152000005</v>
      </c>
      <c r="AE44" s="28">
        <f t="shared" si="2"/>
        <v>4495.4895216000004</v>
      </c>
      <c r="AF44" s="28">
        <f t="shared" si="2"/>
        <v>4676.3081269333334</v>
      </c>
      <c r="AG44" s="28">
        <f t="shared" si="2"/>
        <v>4844.3441498666662</v>
      </c>
      <c r="AH44" s="28">
        <f t="shared" si="2"/>
        <v>4931.1826368000011</v>
      </c>
      <c r="AI44" s="37"/>
      <c r="AJ44" s="33"/>
      <c r="AK44" s="33"/>
    </row>
    <row r="45" spans="1:37" x14ac:dyDescent="0.2">
      <c r="A45" s="10"/>
      <c r="B45" s="45">
        <v>4</v>
      </c>
      <c r="C45" s="22">
        <v>2912.62</v>
      </c>
      <c r="D45" s="15">
        <v>3103.55</v>
      </c>
      <c r="E45" s="16">
        <v>3263.75</v>
      </c>
      <c r="F45" s="15">
        <v>3363.48</v>
      </c>
      <c r="G45" s="16">
        <v>3463.2</v>
      </c>
      <c r="H45" s="15">
        <v>3521.6</v>
      </c>
      <c r="I45" s="10"/>
      <c r="K45" s="45">
        <v>4</v>
      </c>
      <c r="L45" s="19">
        <f t="shared" si="0"/>
        <v>2912.62</v>
      </c>
      <c r="M45" s="19">
        <f t="shared" si="0"/>
        <v>3103.55</v>
      </c>
      <c r="N45" s="19">
        <f t="shared" si="0"/>
        <v>3263.75</v>
      </c>
      <c r="O45" s="19">
        <f t="shared" si="0"/>
        <v>3363.48</v>
      </c>
      <c r="P45" s="19">
        <f t="shared" si="0"/>
        <v>3463.2</v>
      </c>
      <c r="Q45" s="19">
        <f t="shared" si="0"/>
        <v>3521.6</v>
      </c>
      <c r="S45" s="45">
        <v>4</v>
      </c>
      <c r="T45" s="18">
        <f t="shared" si="3"/>
        <v>0.21099999999999999</v>
      </c>
      <c r="U45" s="18">
        <f t="shared" si="1"/>
        <v>0.21099999999999999</v>
      </c>
      <c r="V45" s="18">
        <f t="shared" si="1"/>
        <v>0.21099999999999999</v>
      </c>
      <c r="W45" s="18">
        <f t="shared" si="1"/>
        <v>0.21099999999999999</v>
      </c>
      <c r="X45" s="18">
        <f t="shared" si="1"/>
        <v>0.21099999999999999</v>
      </c>
      <c r="Y45" s="18">
        <f t="shared" si="1"/>
        <v>0.21099999999999999</v>
      </c>
      <c r="AA45" s="37"/>
      <c r="AB45" s="45">
        <v>4</v>
      </c>
      <c r="AC45" s="28">
        <f t="shared" si="4"/>
        <v>3902.6001205333341</v>
      </c>
      <c r="AD45" s="28">
        <f t="shared" si="2"/>
        <v>4158.4259546666672</v>
      </c>
      <c r="AE45" s="28">
        <f t="shared" si="2"/>
        <v>4373.0768666666672</v>
      </c>
      <c r="AF45" s="28">
        <f t="shared" si="2"/>
        <v>4506.7044287999997</v>
      </c>
      <c r="AG45" s="28">
        <f t="shared" si="2"/>
        <v>4640.3185919999996</v>
      </c>
      <c r="AH45" s="28">
        <f t="shared" si="2"/>
        <v>4718.568362666666</v>
      </c>
      <c r="AI45" s="37"/>
      <c r="AJ45" s="33"/>
      <c r="AK45" s="33"/>
    </row>
    <row r="46" spans="1:37" x14ac:dyDescent="0.2">
      <c r="A46" s="10"/>
      <c r="B46" s="45">
        <v>3</v>
      </c>
      <c r="C46" s="22">
        <v>2872.69</v>
      </c>
      <c r="D46" s="15">
        <v>3078.02</v>
      </c>
      <c r="E46" s="16">
        <v>3127.99</v>
      </c>
      <c r="F46" s="15">
        <v>3242.21</v>
      </c>
      <c r="G46" s="16">
        <v>3327.92</v>
      </c>
      <c r="H46" s="15">
        <v>3406.43</v>
      </c>
      <c r="I46" s="10"/>
      <c r="K46" s="45">
        <v>3</v>
      </c>
      <c r="L46" s="19">
        <f t="shared" si="0"/>
        <v>2872.69</v>
      </c>
      <c r="M46" s="19">
        <f t="shared" si="0"/>
        <v>3078.02</v>
      </c>
      <c r="N46" s="19">
        <f t="shared" si="0"/>
        <v>3127.99</v>
      </c>
      <c r="O46" s="19">
        <f t="shared" si="0"/>
        <v>3242.21</v>
      </c>
      <c r="P46" s="19">
        <f t="shared" si="0"/>
        <v>3327.92</v>
      </c>
      <c r="Q46" s="19">
        <f t="shared" si="0"/>
        <v>3406.43</v>
      </c>
      <c r="S46" s="45">
        <v>3</v>
      </c>
      <c r="T46" s="18">
        <f t="shared" si="3"/>
        <v>0.21099999999999999</v>
      </c>
      <c r="U46" s="18">
        <f t="shared" si="1"/>
        <v>0.21099999999999999</v>
      </c>
      <c r="V46" s="18">
        <f t="shared" si="1"/>
        <v>0.21099999999999999</v>
      </c>
      <c r="W46" s="18">
        <f t="shared" si="1"/>
        <v>0.21099999999999999</v>
      </c>
      <c r="X46" s="18">
        <f t="shared" si="1"/>
        <v>0.21099999999999999</v>
      </c>
      <c r="Y46" s="18">
        <f t="shared" si="1"/>
        <v>0.21099999999999999</v>
      </c>
      <c r="AA46" s="37"/>
      <c r="AB46" s="45">
        <v>3</v>
      </c>
      <c r="AC46" s="28">
        <f t="shared" si="4"/>
        <v>3849.0981797333334</v>
      </c>
      <c r="AD46" s="28">
        <f t="shared" si="2"/>
        <v>4124.218477866666</v>
      </c>
      <c r="AE46" s="28">
        <f t="shared" si="2"/>
        <v>4191.1729477333329</v>
      </c>
      <c r="AF46" s="28">
        <f t="shared" si="2"/>
        <v>4344.2155642666667</v>
      </c>
      <c r="AG46" s="28">
        <f t="shared" si="2"/>
        <v>4459.0578218666669</v>
      </c>
      <c r="AH46" s="28">
        <f t="shared" si="2"/>
        <v>4564.252847466666</v>
      </c>
      <c r="AI46" s="37"/>
      <c r="AJ46" s="33"/>
      <c r="AK46" s="33"/>
    </row>
    <row r="47" spans="1:37" x14ac:dyDescent="0.2">
      <c r="A47" s="10"/>
      <c r="B47" s="45" t="s">
        <v>24</v>
      </c>
      <c r="C47" s="42">
        <v>2711.6</v>
      </c>
      <c r="D47" s="19">
        <v>2945.82</v>
      </c>
      <c r="E47" s="20">
        <v>3031.62</v>
      </c>
      <c r="F47" s="19">
        <v>3146.03</v>
      </c>
      <c r="G47" s="20">
        <v>3224.63</v>
      </c>
      <c r="H47" s="19">
        <v>3283.31</v>
      </c>
      <c r="I47" s="10"/>
      <c r="K47" s="45" t="s">
        <v>24</v>
      </c>
      <c r="L47" s="19">
        <f t="shared" si="0"/>
        <v>2711.6</v>
      </c>
      <c r="M47" s="19">
        <f t="shared" si="0"/>
        <v>2945.82</v>
      </c>
      <c r="N47" s="19">
        <f t="shared" si="0"/>
        <v>3031.62</v>
      </c>
      <c r="O47" s="19">
        <f t="shared" si="0"/>
        <v>3146.03</v>
      </c>
      <c r="P47" s="19">
        <f t="shared" si="0"/>
        <v>3224.63</v>
      </c>
      <c r="Q47" s="19">
        <f t="shared" si="0"/>
        <v>3283.31</v>
      </c>
      <c r="S47" s="45" t="s">
        <v>24</v>
      </c>
      <c r="T47" s="18">
        <f t="shared" si="3"/>
        <v>0.21099999999999999</v>
      </c>
      <c r="U47" s="18">
        <f t="shared" si="3"/>
        <v>0.21099999999999999</v>
      </c>
      <c r="V47" s="18">
        <f t="shared" si="3"/>
        <v>0.21099999999999999</v>
      </c>
      <c r="W47" s="18">
        <f t="shared" si="3"/>
        <v>0.21099999999999999</v>
      </c>
      <c r="X47" s="18">
        <f t="shared" si="3"/>
        <v>0.21099999999999999</v>
      </c>
      <c r="Y47" s="18">
        <f t="shared" si="3"/>
        <v>0.21099999999999999</v>
      </c>
      <c r="AA47" s="37"/>
      <c r="AB47" s="45" t="s">
        <v>24</v>
      </c>
      <c r="AC47" s="28">
        <f t="shared" si="4"/>
        <v>3633.254762666666</v>
      </c>
      <c r="AD47" s="28">
        <f t="shared" si="4"/>
        <v>3947.0845792000005</v>
      </c>
      <c r="AE47" s="28">
        <f t="shared" si="4"/>
        <v>4062.0474271999997</v>
      </c>
      <c r="AF47" s="28">
        <f t="shared" si="4"/>
        <v>4215.3446234666671</v>
      </c>
      <c r="AG47" s="28">
        <f t="shared" si="4"/>
        <v>4320.660239466667</v>
      </c>
      <c r="AH47" s="28">
        <f t="shared" si="4"/>
        <v>4399.2851802666673</v>
      </c>
      <c r="AI47" s="37"/>
      <c r="AJ47" s="33"/>
      <c r="AK47" s="33"/>
    </row>
    <row r="48" spans="1:37" x14ac:dyDescent="0.2">
      <c r="A48" s="10"/>
      <c r="B48" s="45">
        <v>2</v>
      </c>
      <c r="C48" s="22">
        <v>2692.16</v>
      </c>
      <c r="D48" s="15">
        <v>2894.28</v>
      </c>
      <c r="E48" s="16">
        <v>2944.67</v>
      </c>
      <c r="F48" s="15">
        <v>3016.58</v>
      </c>
      <c r="G48" s="16">
        <v>3174.63</v>
      </c>
      <c r="H48" s="15">
        <v>3339.97</v>
      </c>
      <c r="I48" s="10"/>
      <c r="K48" s="45">
        <v>2</v>
      </c>
      <c r="L48" s="19">
        <f t="shared" si="0"/>
        <v>2692.16</v>
      </c>
      <c r="M48" s="19">
        <f t="shared" si="0"/>
        <v>2894.28</v>
      </c>
      <c r="N48" s="19">
        <f t="shared" si="0"/>
        <v>2944.67</v>
      </c>
      <c r="O48" s="19">
        <f t="shared" si="0"/>
        <v>3016.58</v>
      </c>
      <c r="P48" s="19">
        <f t="shared" si="0"/>
        <v>3174.63</v>
      </c>
      <c r="Q48" s="19">
        <f t="shared" si="0"/>
        <v>3339.97</v>
      </c>
      <c r="S48" s="45">
        <v>2</v>
      </c>
      <c r="T48" s="18">
        <f t="shared" si="3"/>
        <v>0.21099999999999999</v>
      </c>
      <c r="U48" s="18">
        <f t="shared" si="3"/>
        <v>0.21099999999999999</v>
      </c>
      <c r="V48" s="18">
        <f t="shared" si="3"/>
        <v>0.21099999999999999</v>
      </c>
      <c r="W48" s="18">
        <f t="shared" si="3"/>
        <v>0.21099999999999999</v>
      </c>
      <c r="X48" s="18">
        <f t="shared" si="3"/>
        <v>0.21099999999999999</v>
      </c>
      <c r="Y48" s="18">
        <f t="shared" si="3"/>
        <v>0.21099999999999999</v>
      </c>
      <c r="AA48" s="37"/>
      <c r="AB48" s="45">
        <v>2</v>
      </c>
      <c r="AC48" s="28">
        <f t="shared" si="4"/>
        <v>3607.2072362666663</v>
      </c>
      <c r="AD48" s="28">
        <f t="shared" si="4"/>
        <v>3878.0264768000002</v>
      </c>
      <c r="AE48" s="28">
        <f t="shared" si="4"/>
        <v>3945.5437018666671</v>
      </c>
      <c r="AF48" s="28">
        <f t="shared" si="4"/>
        <v>4041.8954314666662</v>
      </c>
      <c r="AG48" s="28">
        <f t="shared" si="4"/>
        <v>4253.6655727999996</v>
      </c>
      <c r="AH48" s="28">
        <f t="shared" si="4"/>
        <v>4475.2035365333331</v>
      </c>
      <c r="AI48" s="37"/>
      <c r="AJ48" s="33"/>
      <c r="AK48" s="33"/>
    </row>
    <row r="49" spans="1:37" x14ac:dyDescent="0.2">
      <c r="A49" s="10"/>
      <c r="B49" s="46">
        <v>1</v>
      </c>
      <c r="C49" s="43"/>
      <c r="D49" s="24">
        <v>2465.52</v>
      </c>
      <c r="E49" s="25">
        <v>2498.86</v>
      </c>
      <c r="F49" s="24">
        <v>2540.5500000000002</v>
      </c>
      <c r="G49" s="25">
        <v>2579.42</v>
      </c>
      <c r="H49" s="24">
        <v>2679.47</v>
      </c>
      <c r="I49" s="10"/>
      <c r="K49" s="46">
        <v>1</v>
      </c>
      <c r="L49" s="26">
        <f t="shared" si="0"/>
        <v>0</v>
      </c>
      <c r="M49" s="26">
        <f t="shared" si="0"/>
        <v>2465.52</v>
      </c>
      <c r="N49" s="26">
        <f t="shared" si="0"/>
        <v>2498.86</v>
      </c>
      <c r="O49" s="26">
        <f t="shared" si="0"/>
        <v>2540.5500000000002</v>
      </c>
      <c r="P49" s="26">
        <f t="shared" si="0"/>
        <v>2579.42</v>
      </c>
      <c r="Q49" s="26">
        <f t="shared" si="0"/>
        <v>2679.47</v>
      </c>
      <c r="S49" s="46">
        <v>1</v>
      </c>
      <c r="T49" s="27">
        <f t="shared" si="3"/>
        <v>0</v>
      </c>
      <c r="U49" s="27">
        <f t="shared" si="3"/>
        <v>0.21099999999999999</v>
      </c>
      <c r="V49" s="27">
        <f t="shared" si="3"/>
        <v>0.21099999999999999</v>
      </c>
      <c r="W49" s="27">
        <f t="shared" si="3"/>
        <v>0.21099999999999999</v>
      </c>
      <c r="X49" s="27">
        <f t="shared" si="3"/>
        <v>0.21099999999999999</v>
      </c>
      <c r="Y49" s="27">
        <f t="shared" si="3"/>
        <v>0.21099999999999999</v>
      </c>
      <c r="AA49" s="37"/>
      <c r="AB49" s="46">
        <v>1</v>
      </c>
      <c r="AC49" s="28">
        <f t="shared" si="4"/>
        <v>0</v>
      </c>
      <c r="AD49" s="28">
        <f t="shared" si="4"/>
        <v>3303.5338111999995</v>
      </c>
      <c r="AE49" s="28">
        <f t="shared" si="4"/>
        <v>3348.2058549333337</v>
      </c>
      <c r="AF49" s="28">
        <f t="shared" si="4"/>
        <v>3404.0660080000002</v>
      </c>
      <c r="AG49" s="28">
        <f t="shared" si="4"/>
        <v>3456.147661866667</v>
      </c>
      <c r="AH49" s="28">
        <f t="shared" si="4"/>
        <v>3590.2039898666667</v>
      </c>
      <c r="AI49" s="37"/>
      <c r="AJ49" s="33"/>
      <c r="AK49" s="33"/>
    </row>
    <row r="50" spans="1:37" x14ac:dyDescent="0.2">
      <c r="A50" s="10"/>
      <c r="B50" s="52"/>
      <c r="C50" s="50"/>
      <c r="D50" s="50"/>
      <c r="E50" s="50"/>
      <c r="F50" s="50"/>
      <c r="G50" s="50"/>
      <c r="H50" s="50"/>
      <c r="I50" s="10"/>
      <c r="K50" s="51"/>
      <c r="L50" s="20"/>
      <c r="M50" s="20"/>
      <c r="N50" s="20"/>
      <c r="O50" s="20"/>
      <c r="P50" s="20"/>
      <c r="Q50" s="20"/>
      <c r="S50" s="51"/>
      <c r="T50" s="48"/>
      <c r="U50" s="48"/>
      <c r="V50" s="48"/>
      <c r="W50" s="48"/>
      <c r="X50" s="48"/>
      <c r="Y50" s="48"/>
      <c r="AA50" s="37"/>
      <c r="AB50" s="37"/>
      <c r="AC50" s="37"/>
      <c r="AD50" s="37"/>
      <c r="AE50" s="37"/>
      <c r="AF50" s="37"/>
      <c r="AG50" s="37"/>
      <c r="AH50" s="37"/>
      <c r="AI50" s="37"/>
      <c r="AJ50" s="33"/>
      <c r="AK50" s="33"/>
    </row>
    <row r="51" spans="1:37" x14ac:dyDescent="0.2">
      <c r="A51" s="10"/>
      <c r="B51" s="72" t="s">
        <v>17</v>
      </c>
      <c r="C51" s="73"/>
      <c r="D51" s="50"/>
      <c r="E51" s="50"/>
      <c r="F51" s="50"/>
      <c r="G51" s="50"/>
      <c r="H51" s="50"/>
      <c r="I51" s="10"/>
      <c r="K51" s="51"/>
      <c r="L51" s="20"/>
      <c r="M51" s="20"/>
      <c r="N51" s="20"/>
      <c r="O51" s="20"/>
      <c r="P51" s="20"/>
      <c r="Q51" s="20"/>
      <c r="S51" s="51"/>
      <c r="T51" s="48"/>
      <c r="U51" s="48"/>
      <c r="V51" s="48"/>
      <c r="W51" s="48"/>
      <c r="X51" s="48"/>
      <c r="Y51" s="48"/>
      <c r="AA51" s="34"/>
      <c r="AB51" s="51"/>
      <c r="AC51" s="20"/>
      <c r="AD51" s="20"/>
      <c r="AE51" s="20"/>
      <c r="AF51" s="20"/>
      <c r="AG51" s="20"/>
      <c r="AH51" s="20"/>
      <c r="AI51" s="34"/>
      <c r="AJ51" s="33"/>
      <c r="AK51" s="33"/>
    </row>
    <row r="52" spans="1:37" x14ac:dyDescent="0.2">
      <c r="A52" s="10"/>
      <c r="B52" s="2" t="s">
        <v>1</v>
      </c>
      <c r="C52" s="3" t="s">
        <v>14</v>
      </c>
      <c r="D52" s="50"/>
      <c r="E52" s="50"/>
      <c r="F52" s="50"/>
      <c r="G52" s="50"/>
      <c r="H52" s="50"/>
      <c r="I52" s="10"/>
      <c r="K52" s="51"/>
      <c r="L52" s="20"/>
      <c r="M52" s="20"/>
      <c r="N52" s="20"/>
      <c r="O52" s="20"/>
      <c r="P52" s="20"/>
      <c r="Q52" s="20"/>
      <c r="S52" s="51"/>
      <c r="T52" s="48"/>
      <c r="U52" s="48"/>
      <c r="V52" s="48"/>
      <c r="W52" s="48"/>
      <c r="X52" s="48"/>
      <c r="Y52" s="48"/>
      <c r="AA52" s="34"/>
      <c r="AB52" s="51"/>
      <c r="AC52" s="20"/>
      <c r="AD52" s="20"/>
      <c r="AE52" s="20"/>
      <c r="AF52" s="20"/>
      <c r="AG52" s="20"/>
      <c r="AH52" s="20"/>
      <c r="AI52" s="34"/>
      <c r="AJ52" s="33"/>
      <c r="AK52" s="33"/>
    </row>
    <row r="53" spans="1:37" x14ac:dyDescent="0.2">
      <c r="A53" s="10"/>
      <c r="B53" s="6">
        <v>556</v>
      </c>
      <c r="C53" s="7">
        <v>0.28220000000000001</v>
      </c>
      <c r="D53" s="50"/>
      <c r="E53" s="50"/>
      <c r="F53" s="50"/>
      <c r="G53" s="50"/>
      <c r="H53" s="50"/>
      <c r="I53" s="10"/>
      <c r="K53" s="51"/>
      <c r="L53" s="20"/>
      <c r="M53" s="20"/>
      <c r="N53" s="20"/>
      <c r="O53" s="20"/>
      <c r="P53" s="20"/>
      <c r="Q53" s="20"/>
      <c r="S53" s="51"/>
      <c r="T53" s="48"/>
      <c r="U53" s="48"/>
      <c r="V53" s="48"/>
      <c r="W53" s="48"/>
      <c r="X53" s="48"/>
      <c r="Y53" s="48"/>
      <c r="AA53" s="34"/>
      <c r="AB53" s="51"/>
      <c r="AC53" s="20"/>
      <c r="AD53" s="20"/>
      <c r="AE53" s="20"/>
      <c r="AF53" s="20"/>
      <c r="AG53" s="20"/>
      <c r="AH53" s="20"/>
      <c r="AI53" s="34"/>
      <c r="AJ53" s="33"/>
      <c r="AK53" s="33"/>
    </row>
    <row r="54" spans="1:37" x14ac:dyDescent="0.2">
      <c r="A54" s="10"/>
      <c r="B54" s="6">
        <v>925.82</v>
      </c>
      <c r="C54" s="7">
        <v>0.25</v>
      </c>
      <c r="D54" s="50"/>
      <c r="E54" s="50"/>
      <c r="F54" s="50"/>
      <c r="G54" s="50"/>
      <c r="H54" s="50"/>
      <c r="I54" s="10"/>
      <c r="K54" s="51"/>
      <c r="L54" s="20"/>
      <c r="M54" s="20"/>
      <c r="N54" s="20"/>
      <c r="O54" s="20"/>
      <c r="P54" s="20"/>
      <c r="Q54" s="20"/>
      <c r="S54" s="51"/>
      <c r="T54" s="48"/>
      <c r="U54" s="48"/>
      <c r="V54" s="48"/>
      <c r="W54" s="48"/>
      <c r="X54" s="48"/>
      <c r="Y54" s="48"/>
      <c r="AA54" s="34"/>
      <c r="AB54" s="51"/>
      <c r="AC54" s="20"/>
      <c r="AD54" s="20"/>
      <c r="AE54" s="20"/>
      <c r="AF54" s="20"/>
      <c r="AG54" s="20"/>
      <c r="AH54" s="20"/>
      <c r="AI54" s="34"/>
      <c r="AJ54" s="33"/>
      <c r="AK54" s="33"/>
    </row>
    <row r="55" spans="1:37" x14ac:dyDescent="0.2">
      <c r="A55" s="10"/>
      <c r="B55" s="6">
        <v>2000</v>
      </c>
      <c r="C55" s="7">
        <v>0.21099999999999999</v>
      </c>
      <c r="D55" s="50"/>
      <c r="E55" s="50"/>
      <c r="F55" s="50"/>
      <c r="G55" s="50"/>
      <c r="H55" s="50"/>
      <c r="I55" s="10"/>
      <c r="K55" s="51"/>
      <c r="L55" s="20"/>
      <c r="M55" s="20"/>
      <c r="N55" s="20"/>
      <c r="O55" s="20"/>
      <c r="P55" s="20"/>
      <c r="Q55" s="20"/>
      <c r="S55" s="51"/>
      <c r="T55" s="48"/>
      <c r="U55" s="48"/>
      <c r="V55" s="48"/>
      <c r="W55" s="48"/>
      <c r="X55" s="48"/>
      <c r="Y55" s="48"/>
      <c r="AA55" s="34"/>
      <c r="AB55" s="51"/>
      <c r="AC55" s="20"/>
      <c r="AD55" s="20"/>
      <c r="AE55" s="20"/>
      <c r="AF55" s="20"/>
      <c r="AG55" s="20"/>
      <c r="AH55" s="20"/>
      <c r="AI55" s="34"/>
      <c r="AJ55" s="33"/>
      <c r="AK55" s="33"/>
    </row>
    <row r="56" spans="1:37" x14ac:dyDescent="0.2">
      <c r="A56" s="10"/>
      <c r="B56" s="6">
        <v>5512.5</v>
      </c>
      <c r="C56" s="7">
        <v>0.21099999999999999</v>
      </c>
      <c r="D56" s="50"/>
      <c r="E56" s="50"/>
      <c r="F56" s="50"/>
      <c r="G56" s="50"/>
      <c r="H56" s="50"/>
      <c r="I56" s="10"/>
      <c r="K56" s="51"/>
      <c r="L56" s="20"/>
      <c r="M56" s="20"/>
      <c r="N56" s="20"/>
      <c r="O56" s="20"/>
      <c r="P56" s="20"/>
      <c r="Q56" s="20"/>
      <c r="S56" s="51"/>
      <c r="T56" s="48"/>
      <c r="U56" s="48"/>
      <c r="V56" s="48"/>
      <c r="W56" s="48"/>
      <c r="X56" s="48"/>
      <c r="Y56" s="48"/>
      <c r="AA56" s="34"/>
      <c r="AB56" s="51"/>
      <c r="AC56" s="20"/>
      <c r="AD56" s="20"/>
      <c r="AE56" s="20"/>
      <c r="AF56" s="20"/>
      <c r="AG56" s="20"/>
      <c r="AH56" s="20"/>
      <c r="AI56" s="34"/>
      <c r="AJ56" s="33"/>
      <c r="AK56" s="33"/>
    </row>
    <row r="57" spans="1:37" x14ac:dyDescent="0.2">
      <c r="A57" s="10"/>
      <c r="B57" s="6">
        <v>8050</v>
      </c>
      <c r="C57" s="7">
        <v>0.17899999999999999</v>
      </c>
      <c r="D57" s="50"/>
      <c r="E57" s="50"/>
      <c r="F57" s="50"/>
      <c r="G57" s="50"/>
      <c r="H57" s="50"/>
      <c r="I57" s="10"/>
      <c r="K57" s="51"/>
      <c r="L57" s="20"/>
      <c r="M57" s="20"/>
      <c r="N57" s="20"/>
      <c r="O57" s="20"/>
      <c r="P57" s="20"/>
      <c r="Q57" s="20"/>
      <c r="S57" s="51"/>
      <c r="T57" s="48"/>
      <c r="U57" s="48"/>
      <c r="V57" s="48"/>
      <c r="W57" s="48"/>
      <c r="X57" s="48"/>
      <c r="Y57" s="48"/>
      <c r="AA57" s="34"/>
      <c r="AB57" s="51"/>
      <c r="AC57" s="20"/>
      <c r="AD57" s="20"/>
      <c r="AE57" s="20"/>
      <c r="AF57" s="20"/>
      <c r="AG57" s="20"/>
      <c r="AH57" s="20"/>
      <c r="AI57" s="34"/>
      <c r="AJ57" s="33"/>
      <c r="AK57" s="33"/>
    </row>
    <row r="58" spans="1:37" x14ac:dyDescent="0.2">
      <c r="A58" s="10"/>
      <c r="B58" s="8" t="s">
        <v>2</v>
      </c>
      <c r="C58" s="9">
        <v>1443.92</v>
      </c>
      <c r="D58" s="50"/>
      <c r="E58" s="50"/>
      <c r="F58" s="50"/>
      <c r="G58" s="50"/>
      <c r="H58" s="50"/>
      <c r="I58" s="10"/>
      <c r="K58" s="51"/>
      <c r="L58" s="20"/>
      <c r="M58" s="20"/>
      <c r="N58" s="20"/>
      <c r="O58" s="20"/>
      <c r="P58" s="20"/>
      <c r="Q58" s="20"/>
      <c r="S58" s="51"/>
      <c r="T58" s="48"/>
      <c r="U58" s="48"/>
      <c r="V58" s="48"/>
      <c r="W58" s="48"/>
      <c r="X58" s="48"/>
      <c r="Y58" s="48"/>
      <c r="AA58" s="34"/>
      <c r="AB58" s="51"/>
      <c r="AC58" s="20"/>
      <c r="AD58" s="20"/>
      <c r="AE58" s="20"/>
      <c r="AF58" s="20"/>
      <c r="AG58" s="20"/>
      <c r="AH58" s="20"/>
      <c r="AI58" s="34"/>
      <c r="AJ58" s="33"/>
      <c r="AK58" s="33"/>
    </row>
    <row r="59" spans="1:37" x14ac:dyDescent="0.2">
      <c r="A59" s="10"/>
      <c r="B59" s="10"/>
      <c r="C59" s="10"/>
      <c r="D59" s="10"/>
      <c r="E59" s="10"/>
      <c r="F59" s="10"/>
      <c r="G59" s="10"/>
      <c r="H59" s="10"/>
      <c r="I59" s="10"/>
      <c r="AA59" s="34"/>
      <c r="AB59" s="34"/>
      <c r="AC59" s="34"/>
      <c r="AD59" s="34"/>
      <c r="AE59" s="34"/>
      <c r="AF59" s="34"/>
      <c r="AG59" s="34"/>
      <c r="AH59" s="34"/>
      <c r="AI59" s="34"/>
      <c r="AJ59" s="33"/>
      <c r="AK59" s="33"/>
    </row>
    <row r="60" spans="1:37" x14ac:dyDescent="0.2">
      <c r="A60" s="10"/>
      <c r="B60" s="72" t="s">
        <v>15</v>
      </c>
      <c r="C60" s="74"/>
      <c r="D60" s="74"/>
      <c r="E60" s="74"/>
      <c r="F60" s="74"/>
      <c r="G60" s="74"/>
      <c r="H60" s="73"/>
      <c r="I60" s="10"/>
      <c r="K60" s="49"/>
      <c r="L60" s="49"/>
      <c r="M60" s="49"/>
      <c r="N60" s="49"/>
      <c r="O60" s="49"/>
      <c r="P60" s="49"/>
      <c r="Q60" s="49"/>
      <c r="R60" s="49"/>
      <c r="S60" s="49"/>
      <c r="T60" s="49"/>
      <c r="U60" s="49"/>
      <c r="V60" s="49"/>
      <c r="W60" s="49"/>
      <c r="X60" s="49"/>
      <c r="Y60" s="49"/>
      <c r="AA60" s="34"/>
      <c r="AB60" s="34"/>
      <c r="AC60" s="34"/>
      <c r="AD60" s="34"/>
      <c r="AE60" s="34"/>
      <c r="AF60" s="34"/>
      <c r="AG60" s="34"/>
      <c r="AH60" s="34"/>
      <c r="AI60" s="34"/>
      <c r="AJ60" s="33"/>
      <c r="AK60" s="33"/>
    </row>
    <row r="61" spans="1:37" x14ac:dyDescent="0.2">
      <c r="A61" s="10"/>
      <c r="B61" s="11" t="s">
        <v>3</v>
      </c>
      <c r="C61" s="12" t="s">
        <v>4</v>
      </c>
      <c r="D61" s="13" t="s">
        <v>5</v>
      </c>
      <c r="E61" s="12" t="s">
        <v>6</v>
      </c>
      <c r="F61" s="13" t="s">
        <v>7</v>
      </c>
      <c r="G61" s="13" t="s">
        <v>8</v>
      </c>
      <c r="H61" s="14" t="s">
        <v>9</v>
      </c>
      <c r="I61" s="10"/>
      <c r="K61" s="49"/>
      <c r="L61" s="49"/>
      <c r="M61" s="49"/>
      <c r="N61" s="49"/>
      <c r="O61" s="49"/>
      <c r="P61" s="49"/>
      <c r="Q61" s="49"/>
      <c r="R61" s="49"/>
      <c r="S61" s="49"/>
      <c r="T61" s="49"/>
      <c r="U61" s="49"/>
      <c r="V61" s="49"/>
      <c r="W61" s="49"/>
      <c r="X61" s="49"/>
      <c r="Y61" s="49"/>
      <c r="AA61" s="34"/>
      <c r="AB61" s="34"/>
      <c r="AC61" s="34"/>
      <c r="AD61" s="34"/>
      <c r="AE61" s="34"/>
      <c r="AF61" s="34"/>
      <c r="AG61" s="34"/>
      <c r="AH61" s="34"/>
      <c r="AI61" s="34"/>
    </row>
    <row r="62" spans="1:37" x14ac:dyDescent="0.2">
      <c r="A62" s="10"/>
      <c r="B62" s="44" t="s">
        <v>22</v>
      </c>
      <c r="C62" s="30">
        <v>0.75</v>
      </c>
      <c r="D62" s="30">
        <v>0.75</v>
      </c>
      <c r="E62" s="30">
        <v>0.75</v>
      </c>
      <c r="F62" s="30">
        <v>0.75</v>
      </c>
      <c r="G62" s="30">
        <v>0.75</v>
      </c>
      <c r="H62" s="30"/>
      <c r="I62" s="10"/>
      <c r="K62" s="49"/>
      <c r="L62" s="49"/>
      <c r="M62" s="49"/>
      <c r="N62" s="49"/>
      <c r="O62" s="49"/>
      <c r="P62" s="49"/>
      <c r="Q62" s="49"/>
      <c r="R62" s="49"/>
      <c r="S62" s="49"/>
      <c r="T62" s="49"/>
      <c r="U62" s="49"/>
      <c r="V62" s="49"/>
      <c r="W62" s="49"/>
      <c r="X62" s="49"/>
      <c r="Y62" s="49"/>
      <c r="AA62" s="34"/>
      <c r="AB62" s="34"/>
      <c r="AC62" s="34"/>
      <c r="AD62" s="34"/>
      <c r="AE62" s="34"/>
      <c r="AF62" s="34"/>
      <c r="AG62" s="34"/>
      <c r="AH62" s="34"/>
      <c r="AI62" s="34"/>
    </row>
    <row r="63" spans="1:37" x14ac:dyDescent="0.2">
      <c r="A63" s="10"/>
      <c r="B63" s="45">
        <v>15</v>
      </c>
      <c r="C63" s="30">
        <v>0.75</v>
      </c>
      <c r="D63" s="30">
        <v>0.75</v>
      </c>
      <c r="E63" s="30">
        <v>0.75</v>
      </c>
      <c r="F63" s="30">
        <v>0.75</v>
      </c>
      <c r="G63" s="30">
        <v>0.75</v>
      </c>
      <c r="H63" s="30">
        <v>0.75</v>
      </c>
      <c r="I63" s="10"/>
      <c r="K63" s="49"/>
      <c r="L63" s="49"/>
      <c r="M63" s="49"/>
      <c r="N63" s="49"/>
      <c r="O63" s="49"/>
      <c r="P63" s="49"/>
      <c r="Q63" s="49"/>
      <c r="R63" s="49"/>
      <c r="S63" s="49"/>
      <c r="T63" s="49"/>
      <c r="U63" s="49"/>
      <c r="V63" s="49"/>
      <c r="W63" s="49"/>
      <c r="X63" s="49"/>
      <c r="Y63" s="49"/>
      <c r="AA63" s="34"/>
      <c r="AB63" s="34"/>
      <c r="AC63" s="34"/>
      <c r="AD63" s="34"/>
      <c r="AE63" s="34"/>
      <c r="AF63" s="34"/>
      <c r="AG63" s="34"/>
      <c r="AH63" s="34"/>
      <c r="AI63" s="34"/>
    </row>
    <row r="64" spans="1:37" x14ac:dyDescent="0.2">
      <c r="A64" s="10"/>
      <c r="B64" s="45">
        <v>14</v>
      </c>
      <c r="C64" s="30">
        <v>0.75</v>
      </c>
      <c r="D64" s="30">
        <v>0.75</v>
      </c>
      <c r="E64" s="30">
        <v>0.75</v>
      </c>
      <c r="F64" s="30">
        <v>0.75</v>
      </c>
      <c r="G64" s="30">
        <v>0.75</v>
      </c>
      <c r="H64" s="30">
        <v>0.75</v>
      </c>
      <c r="I64" s="10"/>
      <c r="K64" s="49"/>
      <c r="L64" s="49"/>
      <c r="M64" s="49"/>
      <c r="N64" s="49"/>
      <c r="O64" s="49"/>
      <c r="P64" s="49"/>
      <c r="Q64" s="49"/>
      <c r="R64" s="49"/>
      <c r="S64" s="49"/>
      <c r="T64" s="49"/>
      <c r="U64" s="49"/>
      <c r="V64" s="49"/>
      <c r="W64" s="49"/>
      <c r="X64" s="49"/>
      <c r="Y64" s="49"/>
      <c r="AA64" s="34"/>
      <c r="AB64" s="34"/>
      <c r="AC64" s="34"/>
      <c r="AD64" s="34"/>
      <c r="AE64" s="34"/>
      <c r="AF64" s="34"/>
      <c r="AG64" s="34"/>
      <c r="AH64" s="34"/>
      <c r="AI64" s="34"/>
    </row>
    <row r="65" spans="1:35" x14ac:dyDescent="0.2">
      <c r="A65" s="10"/>
      <c r="B65" s="45">
        <v>13</v>
      </c>
      <c r="C65" s="30">
        <v>0.75</v>
      </c>
      <c r="D65" s="30">
        <v>0.75</v>
      </c>
      <c r="E65" s="30">
        <v>0.75</v>
      </c>
      <c r="F65" s="30">
        <v>0.75</v>
      </c>
      <c r="G65" s="30">
        <v>0.75</v>
      </c>
      <c r="H65" s="30">
        <v>0.75</v>
      </c>
      <c r="I65" s="10"/>
      <c r="K65" s="49"/>
      <c r="L65" s="49"/>
      <c r="M65" s="49"/>
      <c r="N65" s="49"/>
      <c r="O65" s="49"/>
      <c r="P65" s="49"/>
      <c r="Q65" s="49"/>
      <c r="R65" s="49"/>
      <c r="S65" s="49"/>
      <c r="T65" s="49"/>
      <c r="U65" s="49"/>
      <c r="V65" s="49"/>
      <c r="W65" s="49"/>
      <c r="X65" s="49"/>
      <c r="Y65" s="49"/>
      <c r="AA65" s="34"/>
      <c r="AB65" s="34"/>
      <c r="AC65" s="34"/>
      <c r="AD65" s="34"/>
      <c r="AE65" s="34"/>
      <c r="AF65" s="34"/>
      <c r="AG65" s="34"/>
      <c r="AH65" s="34"/>
      <c r="AI65" s="34"/>
    </row>
    <row r="66" spans="1:35" x14ac:dyDescent="0.2">
      <c r="A66" s="10"/>
      <c r="B66" s="47">
        <v>12</v>
      </c>
      <c r="C66" s="29">
        <v>0.9</v>
      </c>
      <c r="D66" s="29">
        <v>0.9</v>
      </c>
      <c r="E66" s="29">
        <v>0.9</v>
      </c>
      <c r="F66" s="29">
        <v>0.9</v>
      </c>
      <c r="G66" s="29">
        <v>0.9</v>
      </c>
      <c r="H66" s="29">
        <v>0.9</v>
      </c>
      <c r="I66" s="10"/>
      <c r="K66" s="49"/>
      <c r="L66" s="49"/>
      <c r="M66" s="49"/>
      <c r="N66" s="49"/>
      <c r="O66" s="49"/>
      <c r="P66" s="49"/>
      <c r="Q66" s="49"/>
      <c r="R66" s="49"/>
      <c r="S66" s="49"/>
      <c r="T66" s="49"/>
      <c r="U66" s="49"/>
      <c r="V66" s="49"/>
      <c r="W66" s="49"/>
      <c r="X66" s="49"/>
      <c r="Y66" s="49"/>
      <c r="AA66" s="34"/>
      <c r="AB66" s="34"/>
      <c r="AC66" s="34"/>
      <c r="AD66" s="34"/>
      <c r="AE66" s="34"/>
      <c r="AF66" s="34"/>
      <c r="AG66" s="34"/>
      <c r="AH66" s="34"/>
      <c r="AI66" s="34"/>
    </row>
    <row r="67" spans="1:35" x14ac:dyDescent="0.2">
      <c r="A67" s="10"/>
      <c r="B67" s="47">
        <v>11</v>
      </c>
      <c r="C67" s="29">
        <v>0.9</v>
      </c>
      <c r="D67" s="29">
        <v>0.9</v>
      </c>
      <c r="E67" s="29">
        <v>0.9</v>
      </c>
      <c r="F67" s="29">
        <v>0.9</v>
      </c>
      <c r="G67" s="29">
        <v>0.9</v>
      </c>
      <c r="H67" s="29">
        <v>0.9</v>
      </c>
      <c r="I67" s="10"/>
      <c r="K67" s="49"/>
      <c r="L67" s="49"/>
      <c r="M67" s="49"/>
      <c r="N67" s="49"/>
      <c r="O67" s="49"/>
      <c r="P67" s="49"/>
      <c r="Q67" s="49"/>
      <c r="R67" s="49"/>
      <c r="S67" s="49"/>
      <c r="T67" s="49"/>
      <c r="U67" s="49"/>
      <c r="V67" s="49"/>
      <c r="W67" s="49"/>
      <c r="X67" s="49"/>
      <c r="Y67" s="49"/>
      <c r="AA67" s="34"/>
      <c r="AB67" s="34"/>
      <c r="AC67" s="34"/>
      <c r="AD67" s="34"/>
      <c r="AE67" s="34"/>
      <c r="AF67" s="34"/>
      <c r="AG67" s="34"/>
      <c r="AH67" s="34"/>
      <c r="AI67" s="34"/>
    </row>
    <row r="68" spans="1:35" x14ac:dyDescent="0.2">
      <c r="A68" s="10"/>
      <c r="B68" s="47">
        <v>10</v>
      </c>
      <c r="C68" s="29">
        <v>0.9</v>
      </c>
      <c r="D68" s="29">
        <v>0.9</v>
      </c>
      <c r="E68" s="29">
        <v>0.9</v>
      </c>
      <c r="F68" s="29">
        <v>0.9</v>
      </c>
      <c r="G68" s="29">
        <v>0.9</v>
      </c>
      <c r="H68" s="29">
        <v>0.9</v>
      </c>
      <c r="I68" s="10"/>
      <c r="K68" s="49"/>
      <c r="L68" s="49"/>
      <c r="M68" s="49"/>
      <c r="N68" s="49"/>
      <c r="O68" s="49"/>
      <c r="P68" s="49"/>
      <c r="Q68" s="49"/>
      <c r="R68" s="49"/>
      <c r="S68" s="49"/>
      <c r="T68" s="49"/>
      <c r="U68" s="49"/>
      <c r="V68" s="49"/>
      <c r="W68" s="49"/>
      <c r="X68" s="49"/>
      <c r="Y68" s="49"/>
      <c r="AA68" s="34"/>
      <c r="AB68" s="34"/>
      <c r="AC68" s="34"/>
      <c r="AD68" s="34"/>
      <c r="AE68" s="34"/>
      <c r="AF68" s="34"/>
      <c r="AG68" s="34"/>
      <c r="AH68" s="34"/>
      <c r="AI68" s="34"/>
    </row>
    <row r="69" spans="1:35" x14ac:dyDescent="0.2">
      <c r="A69" s="10"/>
      <c r="B69" s="47" t="s">
        <v>23</v>
      </c>
      <c r="C69" s="29">
        <v>0.9</v>
      </c>
      <c r="D69" s="29">
        <v>0.9</v>
      </c>
      <c r="E69" s="29">
        <v>0.9</v>
      </c>
      <c r="F69" s="29">
        <v>0.9</v>
      </c>
      <c r="G69" s="29">
        <v>0.9</v>
      </c>
      <c r="H69" s="29">
        <v>0.9</v>
      </c>
      <c r="I69" s="10"/>
      <c r="K69" s="49"/>
      <c r="L69" s="49"/>
      <c r="M69" s="49"/>
      <c r="N69" s="49"/>
      <c r="O69" s="49"/>
      <c r="P69" s="49"/>
      <c r="Q69" s="49"/>
      <c r="R69" s="49"/>
      <c r="S69" s="49"/>
      <c r="T69" s="49"/>
      <c r="U69" s="49"/>
      <c r="V69" s="49"/>
      <c r="W69" s="49"/>
      <c r="X69" s="49"/>
      <c r="Y69" s="49"/>
      <c r="AA69" s="34"/>
      <c r="AB69" s="34"/>
      <c r="AC69" s="34"/>
      <c r="AD69" s="34"/>
      <c r="AE69" s="34"/>
      <c r="AF69" s="34"/>
      <c r="AG69" s="34"/>
      <c r="AH69" s="34"/>
      <c r="AI69" s="34"/>
    </row>
    <row r="70" spans="1:35" x14ac:dyDescent="0.2">
      <c r="A70" s="10"/>
      <c r="B70" s="47" t="s">
        <v>12</v>
      </c>
      <c r="C70" s="29">
        <v>0.9</v>
      </c>
      <c r="D70" s="29">
        <v>0.9</v>
      </c>
      <c r="E70" s="29">
        <v>0.9</v>
      </c>
      <c r="F70" s="29">
        <v>0.9</v>
      </c>
      <c r="G70" s="29">
        <v>0.9</v>
      </c>
      <c r="H70" s="29">
        <v>0.9</v>
      </c>
      <c r="I70" s="10"/>
      <c r="K70" s="49"/>
      <c r="L70" s="49"/>
      <c r="M70" s="49"/>
      <c r="N70" s="49"/>
      <c r="O70" s="49"/>
      <c r="P70" s="49"/>
      <c r="Q70" s="49"/>
      <c r="R70" s="49"/>
      <c r="S70" s="49"/>
      <c r="T70" s="49"/>
      <c r="U70" s="49"/>
      <c r="V70" s="49"/>
      <c r="W70" s="49"/>
      <c r="X70" s="49"/>
      <c r="Y70" s="49"/>
      <c r="AA70" s="34"/>
      <c r="AB70" s="34"/>
      <c r="AC70" s="34"/>
      <c r="AD70" s="34"/>
      <c r="AE70" s="34"/>
      <c r="AF70" s="34"/>
      <c r="AG70" s="34"/>
      <c r="AH70" s="34"/>
      <c r="AI70" s="34"/>
    </row>
    <row r="71" spans="1:35" x14ac:dyDescent="0.2">
      <c r="A71" s="10"/>
      <c r="B71" s="47" t="s">
        <v>13</v>
      </c>
      <c r="C71" s="29">
        <v>0.9</v>
      </c>
      <c r="D71" s="29">
        <v>0.9</v>
      </c>
      <c r="E71" s="29">
        <v>0.9</v>
      </c>
      <c r="F71" s="29">
        <v>0.9</v>
      </c>
      <c r="G71" s="29">
        <v>0.9</v>
      </c>
      <c r="H71" s="29">
        <v>0.9</v>
      </c>
      <c r="I71" s="10"/>
      <c r="K71" s="49"/>
      <c r="L71" s="49"/>
      <c r="M71" s="49"/>
      <c r="N71" s="49"/>
      <c r="O71" s="49"/>
      <c r="P71" s="49"/>
      <c r="Q71" s="49"/>
      <c r="R71" s="49"/>
      <c r="S71" s="49"/>
      <c r="T71" s="49"/>
      <c r="U71" s="49"/>
      <c r="V71" s="49"/>
      <c r="W71" s="49"/>
      <c r="X71" s="49"/>
      <c r="Y71" s="49"/>
      <c r="AA71" s="34"/>
      <c r="AB71" s="34"/>
      <c r="AC71" s="34"/>
      <c r="AD71" s="34"/>
      <c r="AE71" s="34"/>
      <c r="AF71" s="34"/>
      <c r="AG71" s="34"/>
      <c r="AH71" s="34"/>
      <c r="AI71" s="34"/>
    </row>
    <row r="72" spans="1:35" x14ac:dyDescent="0.2">
      <c r="A72" s="10"/>
      <c r="B72" s="45">
        <v>8</v>
      </c>
      <c r="C72" s="30">
        <v>0.95</v>
      </c>
      <c r="D72" s="30">
        <v>0.95</v>
      </c>
      <c r="E72" s="30">
        <v>0.95</v>
      </c>
      <c r="F72" s="30">
        <v>0.95</v>
      </c>
      <c r="G72" s="30">
        <v>0.95</v>
      </c>
      <c r="H72" s="30">
        <v>0.95</v>
      </c>
      <c r="I72" s="10"/>
      <c r="K72" s="49"/>
      <c r="L72" s="49"/>
      <c r="M72" s="49"/>
      <c r="N72" s="49"/>
      <c r="O72" s="49"/>
      <c r="P72" s="49"/>
      <c r="Q72" s="49"/>
      <c r="R72" s="49"/>
      <c r="S72" s="49"/>
      <c r="T72" s="49"/>
      <c r="U72" s="49"/>
      <c r="V72" s="49"/>
      <c r="W72" s="49"/>
      <c r="X72" s="49"/>
      <c r="Y72" s="49"/>
      <c r="AA72" s="34"/>
      <c r="AB72" s="34"/>
      <c r="AC72" s="34"/>
      <c r="AD72" s="34"/>
      <c r="AE72" s="34"/>
      <c r="AF72" s="34"/>
      <c r="AG72" s="34"/>
      <c r="AH72" s="34"/>
      <c r="AI72" s="34"/>
    </row>
    <row r="73" spans="1:35" x14ac:dyDescent="0.2">
      <c r="A73" s="10"/>
      <c r="B73" s="45">
        <v>7</v>
      </c>
      <c r="C73" s="30">
        <v>0.95</v>
      </c>
      <c r="D73" s="30">
        <v>0.95</v>
      </c>
      <c r="E73" s="30">
        <v>0.95</v>
      </c>
      <c r="F73" s="30">
        <v>0.95</v>
      </c>
      <c r="G73" s="30">
        <v>0.95</v>
      </c>
      <c r="H73" s="30">
        <v>0.95</v>
      </c>
      <c r="I73" s="10"/>
      <c r="K73" s="49"/>
      <c r="L73" s="49"/>
      <c r="M73" s="49"/>
      <c r="N73" s="49"/>
      <c r="O73" s="49"/>
      <c r="P73" s="49"/>
      <c r="Q73" s="49"/>
      <c r="R73" s="49"/>
      <c r="S73" s="49"/>
      <c r="T73" s="49"/>
      <c r="U73" s="49"/>
      <c r="V73" s="49"/>
      <c r="W73" s="49"/>
      <c r="X73" s="49"/>
      <c r="Y73" s="49"/>
      <c r="AA73" s="34"/>
      <c r="AB73" s="34"/>
      <c r="AC73" s="34"/>
      <c r="AD73" s="34"/>
      <c r="AE73" s="34"/>
      <c r="AF73" s="34"/>
      <c r="AG73" s="34"/>
      <c r="AH73" s="34"/>
      <c r="AI73" s="34"/>
    </row>
    <row r="74" spans="1:35" x14ac:dyDescent="0.2">
      <c r="A74" s="10"/>
      <c r="B74" s="45">
        <v>6</v>
      </c>
      <c r="C74" s="30">
        <v>0.95</v>
      </c>
      <c r="D74" s="30">
        <v>0.95</v>
      </c>
      <c r="E74" s="30">
        <v>0.95</v>
      </c>
      <c r="F74" s="30">
        <v>0.95</v>
      </c>
      <c r="G74" s="30">
        <v>0.95</v>
      </c>
      <c r="H74" s="30">
        <v>0.95</v>
      </c>
      <c r="I74" s="10"/>
      <c r="K74" s="49"/>
      <c r="L74" s="49"/>
      <c r="M74" s="49"/>
      <c r="N74" s="49"/>
      <c r="O74" s="49"/>
      <c r="P74" s="49"/>
      <c r="Q74" s="49"/>
      <c r="R74" s="49"/>
      <c r="S74" s="49"/>
      <c r="T74" s="49"/>
      <c r="U74" s="49"/>
      <c r="V74" s="49"/>
      <c r="W74" s="49"/>
      <c r="X74" s="49"/>
      <c r="Y74" s="49"/>
      <c r="AA74" s="34"/>
      <c r="AB74" s="34"/>
      <c r="AC74" s="34"/>
      <c r="AD74" s="34"/>
      <c r="AE74" s="34"/>
      <c r="AF74" s="34"/>
      <c r="AG74" s="34"/>
      <c r="AH74" s="34"/>
      <c r="AI74" s="34"/>
    </row>
    <row r="75" spans="1:35" x14ac:dyDescent="0.2">
      <c r="A75" s="10"/>
      <c r="B75" s="45">
        <v>5</v>
      </c>
      <c r="C75" s="30">
        <v>0.95</v>
      </c>
      <c r="D75" s="30">
        <v>0.95</v>
      </c>
      <c r="E75" s="30">
        <v>0.95</v>
      </c>
      <c r="F75" s="30">
        <v>0.95</v>
      </c>
      <c r="G75" s="30">
        <v>0.95</v>
      </c>
      <c r="H75" s="30">
        <v>0.95</v>
      </c>
      <c r="I75" s="10"/>
      <c r="K75" s="49"/>
      <c r="L75" s="49"/>
      <c r="M75" s="49"/>
      <c r="N75" s="49"/>
      <c r="O75" s="49"/>
      <c r="P75" s="49"/>
      <c r="Q75" s="49"/>
      <c r="R75" s="49"/>
      <c r="S75" s="49"/>
      <c r="T75" s="49"/>
      <c r="U75" s="49"/>
      <c r="V75" s="49"/>
      <c r="W75" s="49"/>
      <c r="X75" s="49"/>
      <c r="Y75" s="49"/>
      <c r="AA75" s="34"/>
      <c r="AB75" s="34"/>
      <c r="AC75" s="34"/>
      <c r="AD75" s="34"/>
      <c r="AE75" s="34"/>
      <c r="AF75" s="34"/>
      <c r="AG75" s="34"/>
      <c r="AH75" s="34"/>
      <c r="AI75" s="34"/>
    </row>
    <row r="76" spans="1:35" x14ac:dyDescent="0.2">
      <c r="A76" s="10"/>
      <c r="B76" s="45">
        <v>4</v>
      </c>
      <c r="C76" s="30">
        <v>0.95</v>
      </c>
      <c r="D76" s="30">
        <v>0.95</v>
      </c>
      <c r="E76" s="30">
        <v>0.95</v>
      </c>
      <c r="F76" s="30">
        <v>0.95</v>
      </c>
      <c r="G76" s="30">
        <v>0.95</v>
      </c>
      <c r="H76" s="30">
        <v>0.95</v>
      </c>
      <c r="I76" s="10"/>
      <c r="K76" s="49"/>
      <c r="L76" s="49"/>
      <c r="M76" s="49"/>
      <c r="N76" s="49"/>
      <c r="O76" s="49"/>
      <c r="P76" s="49"/>
      <c r="Q76" s="49"/>
      <c r="R76" s="49"/>
      <c r="S76" s="49"/>
      <c r="T76" s="49"/>
      <c r="U76" s="49"/>
      <c r="V76" s="49"/>
      <c r="W76" s="49"/>
      <c r="X76" s="49"/>
      <c r="Y76" s="49"/>
      <c r="AA76" s="34"/>
      <c r="AB76" s="34"/>
      <c r="AC76" s="34"/>
      <c r="AD76" s="34"/>
      <c r="AE76" s="34"/>
      <c r="AF76" s="34"/>
      <c r="AG76" s="34"/>
      <c r="AH76" s="34"/>
      <c r="AI76" s="34"/>
    </row>
    <row r="77" spans="1:35" x14ac:dyDescent="0.2">
      <c r="A77" s="10"/>
      <c r="B77" s="45">
        <v>3</v>
      </c>
      <c r="C77" s="30">
        <v>0.95</v>
      </c>
      <c r="D77" s="30">
        <v>0.95</v>
      </c>
      <c r="E77" s="30">
        <v>0.95</v>
      </c>
      <c r="F77" s="30">
        <v>0.95</v>
      </c>
      <c r="G77" s="30">
        <v>0.95</v>
      </c>
      <c r="H77" s="30">
        <v>0.95</v>
      </c>
      <c r="I77" s="10"/>
      <c r="K77" s="49"/>
      <c r="L77" s="49"/>
      <c r="M77" s="49"/>
      <c r="N77" s="49"/>
      <c r="O77" s="49"/>
      <c r="P77" s="49"/>
      <c r="Q77" s="49"/>
      <c r="R77" s="49"/>
      <c r="S77" s="49"/>
      <c r="T77" s="49"/>
      <c r="U77" s="49"/>
      <c r="V77" s="49"/>
      <c r="W77" s="49"/>
      <c r="X77" s="49"/>
      <c r="Y77" s="49"/>
      <c r="AA77" s="34"/>
      <c r="AB77" s="34"/>
      <c r="AC77" s="34"/>
      <c r="AD77" s="34"/>
      <c r="AE77" s="34"/>
      <c r="AF77" s="34"/>
      <c r="AG77" s="34"/>
      <c r="AH77" s="34"/>
      <c r="AI77" s="34"/>
    </row>
    <row r="78" spans="1:35" x14ac:dyDescent="0.2">
      <c r="A78" s="10"/>
      <c r="B78" s="45" t="s">
        <v>24</v>
      </c>
      <c r="C78" s="30">
        <v>0.95</v>
      </c>
      <c r="D78" s="30">
        <v>0.95</v>
      </c>
      <c r="E78" s="30">
        <v>0.95</v>
      </c>
      <c r="F78" s="30">
        <v>0.95</v>
      </c>
      <c r="G78" s="30">
        <v>0.95</v>
      </c>
      <c r="H78" s="30">
        <v>0.95</v>
      </c>
      <c r="I78" s="10"/>
      <c r="K78" s="49"/>
      <c r="L78" s="49"/>
      <c r="M78" s="49"/>
      <c r="N78" s="49"/>
      <c r="O78" s="49"/>
      <c r="P78" s="49"/>
      <c r="Q78" s="49"/>
      <c r="R78" s="49"/>
      <c r="S78" s="49"/>
      <c r="T78" s="49"/>
      <c r="U78" s="49"/>
      <c r="V78" s="49"/>
      <c r="W78" s="49"/>
      <c r="X78" s="49"/>
      <c r="Y78" s="49"/>
      <c r="AA78" s="34"/>
      <c r="AB78" s="34"/>
      <c r="AC78" s="34"/>
      <c r="AD78" s="34"/>
      <c r="AE78" s="34"/>
      <c r="AF78" s="34"/>
      <c r="AG78" s="34"/>
      <c r="AH78" s="34"/>
      <c r="AI78" s="34"/>
    </row>
    <row r="79" spans="1:35" x14ac:dyDescent="0.2">
      <c r="A79" s="10"/>
      <c r="B79" s="45">
        <v>2</v>
      </c>
      <c r="C79" s="30">
        <v>0.95</v>
      </c>
      <c r="D79" s="30">
        <v>0.95</v>
      </c>
      <c r="E79" s="30">
        <v>0.95</v>
      </c>
      <c r="F79" s="30">
        <v>0.95</v>
      </c>
      <c r="G79" s="30">
        <v>0.95</v>
      </c>
      <c r="H79" s="30">
        <v>0.95</v>
      </c>
      <c r="I79" s="10"/>
      <c r="K79" s="49"/>
      <c r="L79" s="49"/>
      <c r="M79" s="49"/>
      <c r="N79" s="49"/>
      <c r="O79" s="49"/>
      <c r="P79" s="49"/>
      <c r="Q79" s="49"/>
      <c r="R79" s="49"/>
      <c r="S79" s="49"/>
      <c r="T79" s="49"/>
      <c r="U79" s="49"/>
      <c r="V79" s="49"/>
      <c r="W79" s="49"/>
      <c r="X79" s="49"/>
      <c r="Y79" s="49"/>
      <c r="AA79" s="34"/>
      <c r="AB79" s="34"/>
      <c r="AC79" s="34"/>
      <c r="AD79" s="34"/>
      <c r="AE79" s="34"/>
      <c r="AF79" s="34"/>
      <c r="AG79" s="34"/>
      <c r="AH79" s="34"/>
      <c r="AI79" s="34"/>
    </row>
    <row r="80" spans="1:35" x14ac:dyDescent="0.2">
      <c r="A80" s="10"/>
      <c r="B80" s="46">
        <v>1</v>
      </c>
      <c r="C80" s="30"/>
      <c r="D80" s="30">
        <v>0.95</v>
      </c>
      <c r="E80" s="30">
        <v>0.95</v>
      </c>
      <c r="F80" s="30">
        <v>0.95</v>
      </c>
      <c r="G80" s="30">
        <v>0.95</v>
      </c>
      <c r="H80" s="30">
        <v>0.95</v>
      </c>
      <c r="I80" s="10"/>
      <c r="K80" s="49"/>
      <c r="L80" s="49"/>
      <c r="M80" s="49"/>
      <c r="N80" s="49"/>
      <c r="O80" s="49"/>
      <c r="P80" s="49"/>
      <c r="Q80" s="49"/>
      <c r="R80" s="49"/>
      <c r="S80" s="49"/>
      <c r="T80" s="49"/>
      <c r="U80" s="49"/>
      <c r="V80" s="49"/>
      <c r="W80" s="49"/>
      <c r="X80" s="49"/>
      <c r="Y80" s="49"/>
      <c r="AA80" s="34"/>
      <c r="AB80" s="34"/>
      <c r="AC80" s="34"/>
      <c r="AD80" s="34"/>
      <c r="AE80" s="34"/>
      <c r="AF80" s="34"/>
      <c r="AG80" s="34"/>
      <c r="AH80" s="34"/>
      <c r="AI80" s="34"/>
    </row>
    <row r="81" spans="1:35" x14ac:dyDescent="0.2">
      <c r="A81" s="10"/>
      <c r="B81" s="10"/>
      <c r="C81" s="10"/>
      <c r="D81" s="10"/>
      <c r="E81" s="10"/>
      <c r="F81" s="10"/>
      <c r="G81" s="10"/>
      <c r="H81" s="10"/>
      <c r="I81" s="10"/>
      <c r="AA81" s="34"/>
      <c r="AB81" s="34"/>
      <c r="AC81" s="34"/>
      <c r="AD81" s="34"/>
      <c r="AE81" s="34"/>
      <c r="AF81" s="34"/>
      <c r="AG81" s="34"/>
      <c r="AH81" s="34"/>
      <c r="AI81" s="34"/>
    </row>
  </sheetData>
  <mergeCells count="8">
    <mergeCell ref="B16:C16"/>
    <mergeCell ref="B27:C27"/>
    <mergeCell ref="B29:H29"/>
    <mergeCell ref="K29:Q29"/>
    <mergeCell ref="S29:Y29"/>
    <mergeCell ref="AB29:AH29"/>
    <mergeCell ref="B51:C51"/>
    <mergeCell ref="B60:H60"/>
  </mergeCell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82"/>
  <sheetViews>
    <sheetView zoomScaleNormal="100" workbookViewId="0">
      <selection activeCell="K15" sqref="K15"/>
    </sheetView>
  </sheetViews>
  <sheetFormatPr baseColWidth="10" defaultColWidth="9.140625" defaultRowHeight="12" x14ac:dyDescent="0.2"/>
  <cols>
    <col min="1" max="1" width="2" style="1" customWidth="1"/>
    <col min="2" max="2" width="18.28515625" style="1" customWidth="1"/>
    <col min="3" max="3" width="9.28515625" style="1" bestFit="1" customWidth="1"/>
    <col min="4" max="6" width="7" style="1" bestFit="1" customWidth="1"/>
    <col min="7" max="8" width="7.28515625" style="1" bestFit="1" customWidth="1"/>
    <col min="9" max="10" width="1.85546875" style="1" customWidth="1"/>
    <col min="11" max="11" width="11.85546875" style="1" customWidth="1"/>
    <col min="12" max="12" width="7" style="1" customWidth="1"/>
    <col min="13" max="17" width="7.85546875" style="1" customWidth="1"/>
    <col min="18" max="18" width="1.7109375" style="1" customWidth="1"/>
    <col min="19" max="19" width="11.85546875" style="1" customWidth="1"/>
    <col min="20" max="25" width="8.7109375" style="1" customWidth="1"/>
    <col min="26" max="26" width="1.85546875" style="1" customWidth="1"/>
    <col min="27" max="27" width="2.5703125" style="1" customWidth="1"/>
    <col min="28" max="28" width="12.5703125" style="1" bestFit="1" customWidth="1"/>
    <col min="29" max="34" width="7.7109375" style="1" customWidth="1"/>
    <col min="35" max="35" width="3" style="1" customWidth="1"/>
    <col min="36" max="16384" width="9.140625" style="1"/>
  </cols>
  <sheetData>
    <row r="1" spans="1:35" x14ac:dyDescent="0.2">
      <c r="B1" s="53" t="s">
        <v>30</v>
      </c>
      <c r="C1" s="55">
        <v>45117</v>
      </c>
      <c r="D1" s="56" t="s">
        <v>33</v>
      </c>
    </row>
    <row r="2" spans="1:35" x14ac:dyDescent="0.2">
      <c r="B2" s="53"/>
      <c r="C2" s="55">
        <v>45117</v>
      </c>
      <c r="D2" s="53" t="s">
        <v>31</v>
      </c>
      <c r="E2" s="53"/>
      <c r="F2" s="53"/>
      <c r="G2" s="53"/>
      <c r="H2" s="53"/>
      <c r="I2" s="53"/>
      <c r="J2" s="53"/>
      <c r="K2" s="53"/>
      <c r="L2" s="53"/>
      <c r="M2" s="53"/>
      <c r="N2" s="53"/>
      <c r="O2" s="53"/>
    </row>
    <row r="3" spans="1:35" x14ac:dyDescent="0.2">
      <c r="B3" s="53"/>
      <c r="C3" s="55">
        <v>45117</v>
      </c>
      <c r="D3" s="53" t="s">
        <v>34</v>
      </c>
      <c r="E3" s="53"/>
      <c r="F3" s="53"/>
      <c r="G3" s="53"/>
      <c r="H3" s="53"/>
      <c r="I3" s="53"/>
      <c r="J3" s="53"/>
      <c r="K3" s="53"/>
      <c r="L3" s="53"/>
      <c r="M3" s="53"/>
      <c r="N3" s="53"/>
      <c r="O3" s="53"/>
    </row>
    <row r="4" spans="1:35" x14ac:dyDescent="0.2">
      <c r="B4" s="53"/>
      <c r="C4" s="55">
        <v>45146</v>
      </c>
      <c r="D4" s="53" t="s">
        <v>41</v>
      </c>
      <c r="E4" s="53"/>
      <c r="F4" s="53"/>
      <c r="G4" s="53"/>
      <c r="H4" s="53"/>
      <c r="I4" s="53"/>
      <c r="J4" s="53"/>
      <c r="K4" s="53"/>
      <c r="L4" s="53"/>
      <c r="M4" s="53"/>
      <c r="N4" s="53"/>
      <c r="O4" s="53"/>
    </row>
    <row r="5" spans="1:35" x14ac:dyDescent="0.2">
      <c r="B5" s="53"/>
      <c r="C5" s="55">
        <v>45288</v>
      </c>
      <c r="D5" s="53" t="s">
        <v>45</v>
      </c>
      <c r="E5" s="53"/>
      <c r="F5" s="53"/>
      <c r="G5" s="53"/>
      <c r="H5" s="53"/>
      <c r="I5" s="53"/>
      <c r="J5" s="53"/>
      <c r="K5" s="53"/>
      <c r="L5" s="53"/>
      <c r="M5" s="53"/>
      <c r="N5" s="53"/>
      <c r="O5" s="53"/>
    </row>
    <row r="6" spans="1:35" x14ac:dyDescent="0.2">
      <c r="B6" s="53"/>
      <c r="C6" s="55">
        <v>45288</v>
      </c>
      <c r="D6" s="53" t="s">
        <v>48</v>
      </c>
      <c r="E6" s="53"/>
      <c r="F6" s="53"/>
      <c r="G6" s="53"/>
      <c r="H6" s="53"/>
      <c r="I6" s="53"/>
      <c r="J6" s="53"/>
      <c r="K6" s="53"/>
      <c r="L6" s="53"/>
      <c r="M6" s="53"/>
      <c r="N6" s="53"/>
      <c r="O6" s="53"/>
    </row>
    <row r="7" spans="1:35" x14ac:dyDescent="0.2">
      <c r="B7" s="53"/>
      <c r="C7" s="55">
        <v>45546</v>
      </c>
      <c r="D7" s="53" t="s">
        <v>49</v>
      </c>
      <c r="E7" s="53"/>
      <c r="F7" s="53"/>
      <c r="G7" s="53"/>
      <c r="H7" s="53"/>
      <c r="I7" s="53"/>
      <c r="J7" s="53"/>
      <c r="K7" s="53"/>
      <c r="L7" s="53"/>
      <c r="M7" s="53"/>
      <c r="N7" s="53"/>
      <c r="O7" s="53"/>
    </row>
    <row r="8" spans="1:35" x14ac:dyDescent="0.2">
      <c r="B8" s="53"/>
      <c r="C8" s="55">
        <v>45910</v>
      </c>
      <c r="D8" s="53" t="s">
        <v>50</v>
      </c>
      <c r="E8" s="53"/>
      <c r="F8" s="53"/>
      <c r="G8" s="53"/>
      <c r="H8" s="53"/>
      <c r="I8" s="53"/>
      <c r="J8" s="53"/>
      <c r="K8" s="53"/>
      <c r="L8" s="53"/>
      <c r="M8" s="53"/>
      <c r="N8" s="53"/>
      <c r="O8" s="53"/>
    </row>
    <row r="9" spans="1:35" x14ac:dyDescent="0.2">
      <c r="B9" s="53"/>
      <c r="C9" s="55">
        <v>45910</v>
      </c>
      <c r="D9" s="53" t="s">
        <v>52</v>
      </c>
      <c r="E9" s="53"/>
      <c r="F9" s="53"/>
      <c r="G9" s="53"/>
      <c r="H9" s="53"/>
      <c r="I9" s="53"/>
      <c r="J9" s="53"/>
      <c r="K9" s="53"/>
      <c r="L9" s="53"/>
      <c r="M9" s="53"/>
      <c r="N9" s="53"/>
      <c r="O9" s="53"/>
    </row>
    <row r="10" spans="1:35" x14ac:dyDescent="0.2">
      <c r="B10" s="53"/>
      <c r="C10" s="55">
        <v>45910</v>
      </c>
      <c r="D10" s="66" t="s">
        <v>55</v>
      </c>
      <c r="E10" s="53"/>
      <c r="F10" s="53"/>
      <c r="G10" s="53"/>
      <c r="H10" s="53"/>
      <c r="I10" s="53"/>
      <c r="J10" s="53"/>
      <c r="K10" s="53"/>
      <c r="L10" s="53"/>
      <c r="M10" s="53"/>
      <c r="N10" s="53"/>
      <c r="O10" s="53"/>
    </row>
    <row r="11" spans="1:35" s="67" customFormat="1" x14ac:dyDescent="0.2">
      <c r="B11" s="68"/>
      <c r="C11" s="55">
        <v>45910</v>
      </c>
      <c r="D11" s="66" t="s">
        <v>53</v>
      </c>
      <c r="E11" s="68"/>
      <c r="F11" s="68"/>
      <c r="G11" s="68"/>
      <c r="H11" s="68"/>
      <c r="I11" s="68"/>
      <c r="J11" s="68"/>
      <c r="K11" s="68"/>
      <c r="L11" s="68"/>
      <c r="M11" s="68"/>
      <c r="N11" s="68"/>
      <c r="O11" s="68"/>
    </row>
    <row r="12" spans="1:35" s="67" customFormat="1" x14ac:dyDescent="0.2">
      <c r="B12" s="68"/>
      <c r="C12" s="55">
        <v>45910</v>
      </c>
      <c r="D12" s="66" t="s">
        <v>54</v>
      </c>
      <c r="E12" s="68"/>
      <c r="F12" s="68"/>
      <c r="G12" s="68"/>
      <c r="H12" s="68"/>
      <c r="I12" s="68"/>
      <c r="J12" s="68"/>
      <c r="K12" s="68"/>
      <c r="L12" s="68"/>
      <c r="M12" s="68"/>
      <c r="N12" s="68"/>
      <c r="O12" s="68"/>
    </row>
    <row r="14" spans="1:35" x14ac:dyDescent="0.2">
      <c r="A14" s="10"/>
      <c r="B14" s="10"/>
      <c r="C14" s="10"/>
      <c r="D14" s="10"/>
      <c r="E14" s="10"/>
      <c r="F14" s="10"/>
      <c r="G14" s="10"/>
      <c r="H14" s="10"/>
      <c r="I14" s="10"/>
      <c r="AA14" s="32"/>
      <c r="AB14" s="32"/>
      <c r="AC14" s="32"/>
      <c r="AD14" s="32"/>
      <c r="AE14" s="32"/>
      <c r="AF14" s="32"/>
      <c r="AG14" s="32"/>
      <c r="AH14" s="32"/>
      <c r="AI14" s="32"/>
    </row>
    <row r="15" spans="1:35" x14ac:dyDescent="0.2">
      <c r="A15" s="10"/>
      <c r="B15" s="41" t="s">
        <v>28</v>
      </c>
      <c r="C15" s="41"/>
      <c r="D15" s="10"/>
      <c r="E15" s="10"/>
      <c r="F15" s="10"/>
      <c r="G15" s="10"/>
      <c r="H15" s="10"/>
      <c r="I15" s="10"/>
      <c r="AA15" s="32"/>
      <c r="AB15" s="31" t="s">
        <v>18</v>
      </c>
      <c r="AC15" s="32"/>
      <c r="AD15" s="32"/>
      <c r="AE15" s="32"/>
      <c r="AF15" s="32"/>
      <c r="AG15" s="32"/>
      <c r="AH15" s="32"/>
      <c r="AI15" s="32"/>
    </row>
    <row r="16" spans="1:35" x14ac:dyDescent="0.2">
      <c r="A16" s="10"/>
      <c r="B16" s="41"/>
      <c r="C16" s="41"/>
      <c r="D16" s="10"/>
      <c r="E16" s="10"/>
      <c r="F16" s="10"/>
      <c r="G16" s="10"/>
      <c r="H16" s="10"/>
      <c r="I16" s="10"/>
      <c r="AA16" s="32"/>
      <c r="AB16" s="31"/>
      <c r="AC16" s="32"/>
      <c r="AD16" s="32"/>
      <c r="AE16" s="32"/>
      <c r="AF16" s="32"/>
      <c r="AG16" s="32"/>
      <c r="AH16" s="32"/>
      <c r="AI16" s="32"/>
    </row>
    <row r="17" spans="1:37" ht="27" customHeight="1" x14ac:dyDescent="0.2">
      <c r="A17" s="10"/>
      <c r="B17" s="75" t="s">
        <v>27</v>
      </c>
      <c r="C17" s="75"/>
      <c r="D17" s="10"/>
      <c r="E17" s="10"/>
      <c r="F17" s="10"/>
      <c r="G17" s="10"/>
      <c r="H17" s="10"/>
      <c r="I17" s="10"/>
      <c r="AA17" s="32"/>
      <c r="AB17" s="31"/>
      <c r="AC17" s="32"/>
      <c r="AD17" s="32"/>
      <c r="AE17" s="32"/>
      <c r="AF17" s="32"/>
      <c r="AG17" s="32"/>
      <c r="AH17" s="32"/>
      <c r="AI17" s="32"/>
    </row>
    <row r="18" spans="1:37" x14ac:dyDescent="0.2">
      <c r="A18" s="10"/>
      <c r="B18" s="41"/>
      <c r="C18" s="41"/>
      <c r="D18" s="10"/>
      <c r="E18" s="10"/>
      <c r="F18" s="10"/>
      <c r="G18" s="10"/>
      <c r="H18" s="10"/>
      <c r="I18" s="10"/>
      <c r="AA18" s="32"/>
      <c r="AB18" s="32"/>
      <c r="AC18" s="32"/>
      <c r="AD18" s="32"/>
      <c r="AE18" s="32"/>
      <c r="AF18" s="32"/>
      <c r="AG18" s="32"/>
      <c r="AH18" s="32"/>
      <c r="AI18" s="32"/>
    </row>
    <row r="19" spans="1:37" ht="36" x14ac:dyDescent="0.2">
      <c r="A19" s="10"/>
      <c r="B19" s="35" t="s">
        <v>19</v>
      </c>
      <c r="C19" s="36" t="s">
        <v>14</v>
      </c>
      <c r="D19" s="10"/>
      <c r="E19" s="10"/>
      <c r="F19" s="10"/>
      <c r="G19" s="10"/>
      <c r="H19" s="10"/>
      <c r="I19" s="10"/>
      <c r="AA19" s="32"/>
      <c r="AB19" s="32"/>
      <c r="AC19" s="32"/>
      <c r="AD19" s="32"/>
      <c r="AE19" s="32"/>
      <c r="AF19" s="32"/>
      <c r="AG19" s="32"/>
      <c r="AH19" s="32"/>
      <c r="AI19" s="32"/>
    </row>
    <row r="20" spans="1:37" x14ac:dyDescent="0.2">
      <c r="A20" s="10"/>
      <c r="B20" s="4" t="s">
        <v>0</v>
      </c>
      <c r="C20" s="5">
        <v>1</v>
      </c>
      <c r="D20" s="10"/>
      <c r="E20" s="10"/>
      <c r="F20" s="10"/>
      <c r="G20" s="10"/>
      <c r="H20" s="10"/>
      <c r="I20" s="10"/>
      <c r="AA20" s="32"/>
      <c r="AB20" s="32"/>
      <c r="AC20" s="32"/>
      <c r="AD20" s="32"/>
      <c r="AE20" s="32"/>
      <c r="AF20" s="32"/>
      <c r="AG20" s="32"/>
      <c r="AH20" s="32"/>
      <c r="AI20" s="32"/>
      <c r="AK20" s="33"/>
    </row>
    <row r="21" spans="1:37" x14ac:dyDescent="0.2">
      <c r="A21" s="10"/>
      <c r="B21" s="10"/>
      <c r="C21" s="64"/>
      <c r="D21" s="10"/>
      <c r="E21" s="10"/>
      <c r="F21" s="10"/>
      <c r="G21" s="10"/>
      <c r="H21" s="10"/>
      <c r="I21" s="10"/>
      <c r="AA21" s="32"/>
      <c r="AB21" s="32"/>
      <c r="AC21" s="32"/>
      <c r="AD21" s="32"/>
      <c r="AE21" s="32"/>
      <c r="AF21" s="32"/>
      <c r="AG21" s="32"/>
      <c r="AH21" s="32"/>
      <c r="AI21" s="32"/>
      <c r="AK21" s="33"/>
    </row>
    <row r="22" spans="1:37" ht="60" x14ac:dyDescent="0.2">
      <c r="A22" s="10"/>
      <c r="B22" s="65" t="s">
        <v>51</v>
      </c>
      <c r="C22" s="36" t="s">
        <v>14</v>
      </c>
      <c r="D22" s="10"/>
      <c r="E22" s="10"/>
      <c r="F22" s="10"/>
      <c r="G22" s="10"/>
      <c r="H22" s="10"/>
      <c r="I22" s="10"/>
      <c r="AA22" s="32"/>
      <c r="AB22" s="32"/>
      <c r="AC22" s="32"/>
      <c r="AD22" s="32"/>
      <c r="AE22" s="32"/>
      <c r="AF22" s="32"/>
      <c r="AG22" s="32"/>
      <c r="AH22" s="32"/>
      <c r="AI22" s="32"/>
      <c r="AK22" s="33"/>
    </row>
    <row r="23" spans="1:37" x14ac:dyDescent="0.2">
      <c r="A23" s="10"/>
      <c r="B23" s="4" t="s">
        <v>0</v>
      </c>
      <c r="C23" s="5">
        <v>1</v>
      </c>
      <c r="D23" s="10"/>
      <c r="E23" s="10"/>
      <c r="F23" s="10"/>
      <c r="G23" s="10"/>
      <c r="H23" s="10"/>
      <c r="I23" s="10"/>
      <c r="AA23" s="32"/>
      <c r="AB23" s="32"/>
      <c r="AC23" s="32"/>
      <c r="AD23" s="32"/>
      <c r="AE23" s="32"/>
      <c r="AF23" s="32"/>
      <c r="AG23" s="32"/>
      <c r="AH23" s="32"/>
      <c r="AI23" s="32"/>
      <c r="AK23" s="33"/>
    </row>
    <row r="24" spans="1:37" x14ac:dyDescent="0.2">
      <c r="A24" s="10"/>
      <c r="B24" s="10"/>
      <c r="C24" s="10"/>
      <c r="D24" s="10"/>
      <c r="E24" s="10"/>
      <c r="F24" s="10"/>
      <c r="G24" s="10"/>
      <c r="H24" s="10"/>
      <c r="I24" s="10"/>
      <c r="AA24" s="32"/>
      <c r="AB24" s="32"/>
      <c r="AC24" s="32"/>
      <c r="AD24" s="32"/>
      <c r="AE24" s="32"/>
      <c r="AF24" s="32"/>
      <c r="AG24" s="32"/>
      <c r="AH24" s="32"/>
      <c r="AI24" s="32"/>
    </row>
    <row r="25" spans="1:37" ht="24" x14ac:dyDescent="0.2">
      <c r="A25" s="10"/>
      <c r="B25" s="35" t="s">
        <v>25</v>
      </c>
      <c r="C25" s="36" t="s">
        <v>14</v>
      </c>
      <c r="D25" s="10"/>
      <c r="E25" s="10"/>
      <c r="F25" s="10"/>
      <c r="G25" s="10"/>
      <c r="H25" s="10"/>
      <c r="I25" s="10"/>
      <c r="AA25" s="32"/>
      <c r="AB25" s="32"/>
      <c r="AC25" s="32"/>
      <c r="AD25" s="32"/>
      <c r="AE25" s="32"/>
      <c r="AF25" s="32"/>
      <c r="AG25" s="32"/>
      <c r="AH25" s="32"/>
      <c r="AI25" s="32"/>
    </row>
    <row r="26" spans="1:37" x14ac:dyDescent="0.2">
      <c r="A26" s="10"/>
      <c r="B26" s="4" t="s">
        <v>20</v>
      </c>
      <c r="C26" s="30">
        <v>3.0599999999999999E-2</v>
      </c>
      <c r="D26" s="10"/>
      <c r="E26" s="10"/>
      <c r="F26" s="10"/>
      <c r="G26" s="10"/>
      <c r="H26" s="10"/>
      <c r="I26" s="10"/>
      <c r="AA26" s="32"/>
      <c r="AB26" s="32"/>
      <c r="AC26" s="32"/>
      <c r="AD26" s="32"/>
      <c r="AE26" s="32"/>
      <c r="AF26" s="32"/>
      <c r="AG26" s="32"/>
      <c r="AH26" s="32"/>
      <c r="AI26" s="32"/>
    </row>
    <row r="27" spans="1:37" x14ac:dyDescent="0.2">
      <c r="A27" s="10"/>
      <c r="B27" s="10"/>
      <c r="C27" s="10"/>
      <c r="D27" s="10"/>
      <c r="E27" s="10"/>
      <c r="F27" s="10"/>
      <c r="G27" s="10"/>
      <c r="H27" s="10"/>
      <c r="I27" s="10"/>
      <c r="M27" s="33"/>
      <c r="AA27" s="32"/>
      <c r="AB27" s="32"/>
      <c r="AC27" s="32"/>
      <c r="AD27" s="32"/>
      <c r="AE27" s="32"/>
      <c r="AF27" s="32"/>
      <c r="AG27" s="32"/>
      <c r="AH27" s="32"/>
      <c r="AI27" s="32"/>
    </row>
    <row r="28" spans="1:37" ht="28.5" customHeight="1" x14ac:dyDescent="0.2">
      <c r="A28" s="10"/>
      <c r="B28" s="75" t="s">
        <v>26</v>
      </c>
      <c r="C28" s="75"/>
      <c r="D28" s="10"/>
      <c r="E28" s="10"/>
      <c r="F28" s="10"/>
      <c r="G28" s="10"/>
      <c r="H28" s="10"/>
      <c r="I28" s="10"/>
      <c r="AA28" s="37"/>
      <c r="AB28" s="62"/>
      <c r="AC28" s="62"/>
      <c r="AD28" s="62"/>
      <c r="AE28" s="62"/>
      <c r="AF28" s="62"/>
      <c r="AG28" s="62"/>
      <c r="AH28" s="62"/>
      <c r="AI28" s="37"/>
    </row>
    <row r="29" spans="1:37" x14ac:dyDescent="0.2">
      <c r="A29" s="10"/>
      <c r="B29" s="10"/>
      <c r="C29" s="10"/>
      <c r="D29" s="10"/>
      <c r="E29" s="10"/>
      <c r="F29" s="10"/>
      <c r="G29" s="10"/>
      <c r="H29" s="10"/>
      <c r="I29" s="10"/>
      <c r="AA29" s="37"/>
      <c r="AB29" s="37"/>
      <c r="AC29" s="37"/>
      <c r="AD29" s="37"/>
      <c r="AE29" s="37"/>
      <c r="AF29" s="37"/>
      <c r="AG29" s="37"/>
      <c r="AH29" s="37"/>
      <c r="AI29" s="37"/>
      <c r="AJ29" s="33"/>
      <c r="AK29" s="33"/>
    </row>
    <row r="30" spans="1:37" x14ac:dyDescent="0.2">
      <c r="A30" s="10"/>
      <c r="B30" s="72" t="s">
        <v>21</v>
      </c>
      <c r="C30" s="74"/>
      <c r="D30" s="74"/>
      <c r="E30" s="74"/>
      <c r="F30" s="74"/>
      <c r="G30" s="74"/>
      <c r="H30" s="73"/>
      <c r="I30" s="10"/>
      <c r="K30" s="76" t="s">
        <v>35</v>
      </c>
      <c r="L30" s="77"/>
      <c r="M30" s="77"/>
      <c r="N30" s="77"/>
      <c r="O30" s="77"/>
      <c r="P30" s="77"/>
      <c r="Q30" s="77"/>
      <c r="S30" s="76" t="s">
        <v>29</v>
      </c>
      <c r="T30" s="77"/>
      <c r="U30" s="77"/>
      <c r="V30" s="77"/>
      <c r="W30" s="77"/>
      <c r="X30" s="77"/>
      <c r="Y30" s="78"/>
      <c r="AA30" s="37"/>
      <c r="AB30" s="69" t="s">
        <v>16</v>
      </c>
      <c r="AC30" s="70"/>
      <c r="AD30" s="70"/>
      <c r="AE30" s="70"/>
      <c r="AF30" s="70"/>
      <c r="AG30" s="70"/>
      <c r="AH30" s="71"/>
      <c r="AI30" s="37"/>
      <c r="AJ30" s="33"/>
      <c r="AK30" s="33"/>
    </row>
    <row r="31" spans="1:37" x14ac:dyDescent="0.2">
      <c r="A31" s="10"/>
      <c r="B31" s="23" t="s">
        <v>3</v>
      </c>
      <c r="C31" s="38" t="s">
        <v>4</v>
      </c>
      <c r="D31" s="39" t="s">
        <v>5</v>
      </c>
      <c r="E31" s="38" t="s">
        <v>6</v>
      </c>
      <c r="F31" s="39" t="s">
        <v>7</v>
      </c>
      <c r="G31" s="39" t="s">
        <v>10</v>
      </c>
      <c r="H31" s="40" t="s">
        <v>11</v>
      </c>
      <c r="I31" s="10"/>
      <c r="K31" s="11" t="s">
        <v>3</v>
      </c>
      <c r="L31" s="12" t="s">
        <v>4</v>
      </c>
      <c r="M31" s="13" t="s">
        <v>5</v>
      </c>
      <c r="N31" s="12" t="s">
        <v>6</v>
      </c>
      <c r="O31" s="13" t="s">
        <v>7</v>
      </c>
      <c r="P31" s="13" t="s">
        <v>10</v>
      </c>
      <c r="Q31" s="12" t="s">
        <v>11</v>
      </c>
      <c r="S31" s="11" t="s">
        <v>3</v>
      </c>
      <c r="T31" s="12" t="s">
        <v>4</v>
      </c>
      <c r="U31" s="13" t="s">
        <v>5</v>
      </c>
      <c r="V31" s="12" t="s">
        <v>6</v>
      </c>
      <c r="W31" s="13" t="s">
        <v>7</v>
      </c>
      <c r="X31" s="13" t="s">
        <v>10</v>
      </c>
      <c r="Y31" s="12" t="s">
        <v>11</v>
      </c>
      <c r="AA31" s="37"/>
      <c r="AB31" s="11" t="s">
        <v>3</v>
      </c>
      <c r="AC31" s="12" t="s">
        <v>4</v>
      </c>
      <c r="AD31" s="12" t="s">
        <v>5</v>
      </c>
      <c r="AE31" s="12" t="s">
        <v>6</v>
      </c>
      <c r="AF31" s="12" t="s">
        <v>7</v>
      </c>
      <c r="AG31" s="12" t="s">
        <v>10</v>
      </c>
      <c r="AH31" s="12" t="s">
        <v>11</v>
      </c>
      <c r="AI31" s="37"/>
      <c r="AJ31" s="33"/>
      <c r="AK31" s="33"/>
    </row>
    <row r="32" spans="1:37" x14ac:dyDescent="0.2">
      <c r="A32" s="10"/>
      <c r="B32" s="44" t="s">
        <v>22</v>
      </c>
      <c r="C32" s="42">
        <v>7062.92</v>
      </c>
      <c r="D32" s="19">
        <v>7814.11</v>
      </c>
      <c r="E32" s="20">
        <v>8525.7199999999993</v>
      </c>
      <c r="F32" s="19">
        <v>9000.15</v>
      </c>
      <c r="G32" s="20">
        <v>9110.86</v>
      </c>
      <c r="H32" s="19"/>
      <c r="I32" s="10"/>
      <c r="K32" s="44" t="s">
        <v>22</v>
      </c>
      <c r="L32" s="17">
        <f t="shared" ref="L32:Q50" si="0">C32*$C$20</f>
        <v>7062.92</v>
      </c>
      <c r="M32" s="17">
        <f t="shared" si="0"/>
        <v>7814.11</v>
      </c>
      <c r="N32" s="17">
        <f t="shared" si="0"/>
        <v>8525.7199999999993</v>
      </c>
      <c r="O32" s="17">
        <f t="shared" si="0"/>
        <v>9000.15</v>
      </c>
      <c r="P32" s="17">
        <f t="shared" si="0"/>
        <v>9110.86</v>
      </c>
      <c r="Q32" s="17">
        <f t="shared" si="0"/>
        <v>0</v>
      </c>
      <c r="S32" s="44" t="s">
        <v>22</v>
      </c>
      <c r="T32" s="18">
        <f>IF(L32&gt;$B$58,$C$59,IF(L32&gt;$B$57,$C$58,IF(L32&gt;$B$56,$C$57,IF(L32&gt;$B$55,$C$56,IF(L32&gt;$B$54,$C$55,IF(L32&gt;0,$C$54,0))))))</f>
        <v>0.17899999999999999</v>
      </c>
      <c r="U32" s="18">
        <f t="shared" ref="U32:Y47" si="1">IF(M32&gt;$B$58,$C$59,IF(M32&gt;$B$57,$C$58,IF(M32&gt;$B$56,$C$57,IF(M32&gt;$B$55,$C$56,IF(M32&gt;$B$54,$C$55,IF(M32&gt;0,$C$54,0))))))</f>
        <v>0.17899999999999999</v>
      </c>
      <c r="V32" s="18">
        <f t="shared" si="1"/>
        <v>1443.92</v>
      </c>
      <c r="W32" s="18">
        <f t="shared" si="1"/>
        <v>1443.92</v>
      </c>
      <c r="X32" s="18">
        <f t="shared" si="1"/>
        <v>1443.92</v>
      </c>
      <c r="Y32" s="18">
        <f t="shared" si="1"/>
        <v>0</v>
      </c>
      <c r="AA32" s="37"/>
      <c r="AB32" s="44" t="s">
        <v>22</v>
      </c>
      <c r="AC32" s="28">
        <f>(IF(T32&lt;1, (12*C32+C32*C63)* (1+$C$26+T32)*$C$20*$C$23/12, (( 12*C32+C32*C63)* (1+$C$26)+12*T32)*$C$20*$C$23/12))</f>
        <v>9077.2647840000009</v>
      </c>
      <c r="AD32" s="28">
        <f t="shared" ref="AD32:AH47" si="2">(IF(U32&lt;1, (12*D32+D32*D63)* (1+$C$26+U32)*$C$20*$C$23/12, (( 12*D32+D32*D63)* (1+$C$26)+12*U32)*$C$20*$C$23/12))</f>
        <v>10042.694172</v>
      </c>
      <c r="AE32" s="28">
        <f t="shared" si="2"/>
        <v>10779.689971499998</v>
      </c>
      <c r="AF32" s="28">
        <f t="shared" si="2"/>
        <v>11299.196751875001</v>
      </c>
      <c r="AG32" s="28">
        <f t="shared" si="2"/>
        <v>11420.425585750001</v>
      </c>
      <c r="AH32" s="28">
        <f t="shared" si="2"/>
        <v>0</v>
      </c>
      <c r="AI32" s="37"/>
      <c r="AJ32" s="33"/>
      <c r="AK32" s="33"/>
    </row>
    <row r="33" spans="1:37" x14ac:dyDescent="0.2">
      <c r="A33" s="10"/>
      <c r="B33" s="45">
        <v>15</v>
      </c>
      <c r="C33" s="22">
        <v>5827.86</v>
      </c>
      <c r="D33" s="15">
        <v>6208.96</v>
      </c>
      <c r="E33" s="16">
        <v>6634.05</v>
      </c>
      <c r="F33" s="15">
        <v>7214.39</v>
      </c>
      <c r="G33" s="16">
        <v>7811.37</v>
      </c>
      <c r="H33" s="15">
        <v>8204.11</v>
      </c>
      <c r="I33" s="10"/>
      <c r="K33" s="45">
        <v>15</v>
      </c>
      <c r="L33" s="19">
        <f t="shared" si="0"/>
        <v>5827.86</v>
      </c>
      <c r="M33" s="19">
        <f t="shared" si="0"/>
        <v>6208.96</v>
      </c>
      <c r="N33" s="19">
        <f t="shared" si="0"/>
        <v>6634.05</v>
      </c>
      <c r="O33" s="19">
        <f t="shared" si="0"/>
        <v>7214.39</v>
      </c>
      <c r="P33" s="19">
        <f t="shared" si="0"/>
        <v>7811.37</v>
      </c>
      <c r="Q33" s="19">
        <f t="shared" si="0"/>
        <v>8204.11</v>
      </c>
      <c r="S33" s="45">
        <v>15</v>
      </c>
      <c r="T33" s="18">
        <f t="shared" ref="T33:Y50" si="3">IF(L33&gt;$B$58,$C$59,IF(L33&gt;$B$57,$C$58,IF(L33&gt;$B$56,$C$57,IF(L33&gt;$B$55,$C$56,IF(L33&gt;$B$54,$C$55,IF(L33&gt;0,$C$54,0))))))</f>
        <v>0.17899999999999999</v>
      </c>
      <c r="U33" s="18">
        <f t="shared" si="1"/>
        <v>0.17899999999999999</v>
      </c>
      <c r="V33" s="18">
        <f t="shared" si="1"/>
        <v>0.17899999999999999</v>
      </c>
      <c r="W33" s="18">
        <f t="shared" si="1"/>
        <v>0.17899999999999999</v>
      </c>
      <c r="X33" s="18">
        <f t="shared" si="1"/>
        <v>0.17899999999999999</v>
      </c>
      <c r="Y33" s="18">
        <f t="shared" si="1"/>
        <v>1443.92</v>
      </c>
      <c r="AA33" s="37"/>
      <c r="AB33" s="45">
        <v>15</v>
      </c>
      <c r="AC33" s="28">
        <f t="shared" ref="AC33:AH50" si="4">(IF(T33&lt;1, (12*C33+C33*C64)* (1+$C$26+T33)*$C$20*$C$23/12, (( 12*C33+C33*C64)* (1+$C$26)+12*T33)*$C$20*$C$23/12))</f>
        <v>7489.9656719999994</v>
      </c>
      <c r="AD33" s="28">
        <f t="shared" si="2"/>
        <v>7979.755392</v>
      </c>
      <c r="AE33" s="28">
        <f t="shared" si="2"/>
        <v>8526.0810600000023</v>
      </c>
      <c r="AF33" s="28">
        <f t="shared" si="2"/>
        <v>9271.9340280000015</v>
      </c>
      <c r="AG33" s="28">
        <f t="shared" si="2"/>
        <v>10039.172724</v>
      </c>
      <c r="AH33" s="28">
        <f t="shared" si="2"/>
        <v>10427.523001375002</v>
      </c>
      <c r="AI33" s="37"/>
      <c r="AJ33" s="33"/>
      <c r="AK33" s="33"/>
    </row>
    <row r="34" spans="1:37" x14ac:dyDescent="0.2">
      <c r="A34" s="10"/>
      <c r="B34" s="45">
        <v>14</v>
      </c>
      <c r="C34" s="22">
        <v>5298.27</v>
      </c>
      <c r="D34" s="15">
        <v>5643.35</v>
      </c>
      <c r="E34" s="16">
        <v>6094.01</v>
      </c>
      <c r="F34" s="15">
        <v>6594.12</v>
      </c>
      <c r="G34" s="16">
        <v>7151.57</v>
      </c>
      <c r="H34" s="15">
        <v>7551.78</v>
      </c>
      <c r="I34" s="10"/>
      <c r="K34" s="45">
        <v>14</v>
      </c>
      <c r="L34" s="19">
        <f t="shared" si="0"/>
        <v>5298.27</v>
      </c>
      <c r="M34" s="19">
        <f t="shared" si="0"/>
        <v>5643.35</v>
      </c>
      <c r="N34" s="19">
        <f t="shared" si="0"/>
        <v>6094.01</v>
      </c>
      <c r="O34" s="19">
        <f t="shared" si="0"/>
        <v>6594.12</v>
      </c>
      <c r="P34" s="19">
        <f t="shared" si="0"/>
        <v>7151.57</v>
      </c>
      <c r="Q34" s="19">
        <f t="shared" si="0"/>
        <v>7551.78</v>
      </c>
      <c r="S34" s="45">
        <v>14</v>
      </c>
      <c r="T34" s="18">
        <f t="shared" si="3"/>
        <v>0.21099999999999999</v>
      </c>
      <c r="U34" s="18">
        <f t="shared" si="1"/>
        <v>0.17899999999999999</v>
      </c>
      <c r="V34" s="18">
        <f t="shared" si="1"/>
        <v>0.17899999999999999</v>
      </c>
      <c r="W34" s="18">
        <f t="shared" si="1"/>
        <v>0.17899999999999999</v>
      </c>
      <c r="X34" s="18">
        <f t="shared" si="1"/>
        <v>0.17899999999999999</v>
      </c>
      <c r="Y34" s="18">
        <f t="shared" si="1"/>
        <v>0.17899999999999999</v>
      </c>
      <c r="AA34" s="37"/>
      <c r="AB34" s="45">
        <v>14</v>
      </c>
      <c r="AC34" s="28">
        <f t="shared" si="4"/>
        <v>6989.4777840000015</v>
      </c>
      <c r="AD34" s="28">
        <f t="shared" si="2"/>
        <v>7252.8334200000018</v>
      </c>
      <c r="AE34" s="28">
        <f t="shared" si="2"/>
        <v>7832.0216520000004</v>
      </c>
      <c r="AF34" s="28">
        <f t="shared" si="2"/>
        <v>8474.7630239999999</v>
      </c>
      <c r="AG34" s="28">
        <f t="shared" si="2"/>
        <v>9191.1977640000005</v>
      </c>
      <c r="AH34" s="28">
        <f t="shared" si="2"/>
        <v>9705.5476560000006</v>
      </c>
      <c r="AI34" s="37"/>
      <c r="AJ34" s="33"/>
      <c r="AK34" s="33"/>
    </row>
    <row r="35" spans="1:37" x14ac:dyDescent="0.2">
      <c r="A35" s="10"/>
      <c r="B35" s="45">
        <v>13</v>
      </c>
      <c r="C35" s="22">
        <v>4901.1099999999997</v>
      </c>
      <c r="D35" s="15">
        <v>5279.32</v>
      </c>
      <c r="E35" s="16">
        <v>5709.87</v>
      </c>
      <c r="F35" s="15">
        <v>6177.31</v>
      </c>
      <c r="G35" s="16">
        <v>6727.38</v>
      </c>
      <c r="H35" s="15">
        <v>7025.87</v>
      </c>
      <c r="I35" s="10"/>
      <c r="K35" s="45">
        <v>13</v>
      </c>
      <c r="L35" s="19">
        <f t="shared" si="0"/>
        <v>4901.1099999999997</v>
      </c>
      <c r="M35" s="19">
        <f t="shared" si="0"/>
        <v>5279.32</v>
      </c>
      <c r="N35" s="19">
        <f t="shared" si="0"/>
        <v>5709.87</v>
      </c>
      <c r="O35" s="19">
        <f t="shared" si="0"/>
        <v>6177.31</v>
      </c>
      <c r="P35" s="19">
        <f t="shared" si="0"/>
        <v>6727.38</v>
      </c>
      <c r="Q35" s="19">
        <f t="shared" si="0"/>
        <v>7025.87</v>
      </c>
      <c r="S35" s="45">
        <v>13</v>
      </c>
      <c r="T35" s="18">
        <f t="shared" si="3"/>
        <v>0.21099999999999999</v>
      </c>
      <c r="U35" s="18">
        <f t="shared" si="1"/>
        <v>0.21099999999999999</v>
      </c>
      <c r="V35" s="18">
        <f t="shared" si="1"/>
        <v>0.17899999999999999</v>
      </c>
      <c r="W35" s="18">
        <f t="shared" si="1"/>
        <v>0.17899999999999999</v>
      </c>
      <c r="X35" s="18">
        <f t="shared" si="1"/>
        <v>0.17899999999999999</v>
      </c>
      <c r="Y35" s="18">
        <f t="shared" si="1"/>
        <v>0.17899999999999999</v>
      </c>
      <c r="AA35" s="37"/>
      <c r="AB35" s="45">
        <v>13</v>
      </c>
      <c r="AC35" s="28">
        <f t="shared" si="4"/>
        <v>6465.5443119999991</v>
      </c>
      <c r="AD35" s="28">
        <f t="shared" si="2"/>
        <v>6964.4789439999995</v>
      </c>
      <c r="AE35" s="28">
        <f t="shared" si="2"/>
        <v>7338.3249240000005</v>
      </c>
      <c r="AF35" s="28">
        <f t="shared" si="2"/>
        <v>7939.0788119999997</v>
      </c>
      <c r="AG35" s="28">
        <f t="shared" si="2"/>
        <v>8646.028776000001</v>
      </c>
      <c r="AH35" s="28">
        <f t="shared" si="2"/>
        <v>9029.6481239999994</v>
      </c>
      <c r="AI35" s="37"/>
      <c r="AJ35" s="33"/>
      <c r="AK35" s="33"/>
    </row>
    <row r="36" spans="1:37" s="21" customFormat="1" x14ac:dyDescent="0.2">
      <c r="A36" s="10"/>
      <c r="B36" s="45">
        <v>12</v>
      </c>
      <c r="C36" s="22">
        <v>4415.7</v>
      </c>
      <c r="D36" s="15">
        <v>4850.91</v>
      </c>
      <c r="E36" s="16">
        <v>5359.5</v>
      </c>
      <c r="F36" s="15">
        <v>5923.82</v>
      </c>
      <c r="G36" s="16">
        <v>6586</v>
      </c>
      <c r="H36" s="15">
        <v>6900.18</v>
      </c>
      <c r="I36" s="10"/>
      <c r="K36" s="45">
        <v>12</v>
      </c>
      <c r="L36" s="19">
        <f t="shared" si="0"/>
        <v>4415.7</v>
      </c>
      <c r="M36" s="19">
        <f t="shared" si="0"/>
        <v>4850.91</v>
      </c>
      <c r="N36" s="19">
        <f t="shared" si="0"/>
        <v>5359.5</v>
      </c>
      <c r="O36" s="19">
        <f t="shared" si="0"/>
        <v>5923.82</v>
      </c>
      <c r="P36" s="19">
        <f t="shared" si="0"/>
        <v>6586</v>
      </c>
      <c r="Q36" s="19">
        <f t="shared" si="0"/>
        <v>6900.18</v>
      </c>
      <c r="S36" s="45">
        <v>12</v>
      </c>
      <c r="T36" s="18">
        <f t="shared" si="3"/>
        <v>0.21099999999999999</v>
      </c>
      <c r="U36" s="18">
        <f t="shared" si="1"/>
        <v>0.21099999999999999</v>
      </c>
      <c r="V36" s="18">
        <f t="shared" si="1"/>
        <v>0.21099999999999999</v>
      </c>
      <c r="W36" s="18">
        <f t="shared" si="1"/>
        <v>0.17899999999999999</v>
      </c>
      <c r="X36" s="18">
        <f t="shared" si="1"/>
        <v>0.17899999999999999</v>
      </c>
      <c r="Y36" s="18">
        <f t="shared" si="1"/>
        <v>0.17899999999999999</v>
      </c>
      <c r="AA36" s="37"/>
      <c r="AB36" s="45">
        <v>12</v>
      </c>
      <c r="AC36" s="28">
        <f t="shared" si="4"/>
        <v>5893.7231039999997</v>
      </c>
      <c r="AD36" s="28">
        <f t="shared" si="2"/>
        <v>6474.6065951999999</v>
      </c>
      <c r="AE36" s="28">
        <f t="shared" si="2"/>
        <v>7153.4318400000011</v>
      </c>
      <c r="AF36" s="28">
        <f t="shared" si="2"/>
        <v>7702.8616223999998</v>
      </c>
      <c r="AG36" s="28">
        <f t="shared" si="2"/>
        <v>8563.9075199999988</v>
      </c>
      <c r="AH36" s="28">
        <f t="shared" si="2"/>
        <v>8972.4420575999993</v>
      </c>
      <c r="AI36" s="37"/>
      <c r="AJ36" s="34"/>
      <c r="AK36" s="34"/>
    </row>
    <row r="37" spans="1:37" x14ac:dyDescent="0.2">
      <c r="A37" s="10"/>
      <c r="B37" s="45">
        <v>11</v>
      </c>
      <c r="C37" s="22">
        <v>4269.6400000000003</v>
      </c>
      <c r="D37" s="15">
        <v>4669.92</v>
      </c>
      <c r="E37" s="16">
        <v>5046.03</v>
      </c>
      <c r="F37" s="15">
        <v>5454.1</v>
      </c>
      <c r="G37" s="16">
        <v>6012.56</v>
      </c>
      <c r="H37" s="15">
        <v>6326.77</v>
      </c>
      <c r="I37" s="10"/>
      <c r="K37" s="45">
        <v>11</v>
      </c>
      <c r="L37" s="19">
        <f t="shared" si="0"/>
        <v>4269.6400000000003</v>
      </c>
      <c r="M37" s="19">
        <f t="shared" si="0"/>
        <v>4669.92</v>
      </c>
      <c r="N37" s="19">
        <f t="shared" si="0"/>
        <v>5046.03</v>
      </c>
      <c r="O37" s="19">
        <f t="shared" si="0"/>
        <v>5454.1</v>
      </c>
      <c r="P37" s="19">
        <f t="shared" si="0"/>
        <v>6012.56</v>
      </c>
      <c r="Q37" s="19">
        <f t="shared" si="0"/>
        <v>6326.77</v>
      </c>
      <c r="S37" s="45">
        <v>11</v>
      </c>
      <c r="T37" s="18">
        <f t="shared" si="3"/>
        <v>0.21099999999999999</v>
      </c>
      <c r="U37" s="18">
        <f t="shared" si="1"/>
        <v>0.21099999999999999</v>
      </c>
      <c r="V37" s="18">
        <f t="shared" si="1"/>
        <v>0.21099999999999999</v>
      </c>
      <c r="W37" s="18">
        <f t="shared" si="1"/>
        <v>0.21099999999999999</v>
      </c>
      <c r="X37" s="18">
        <f t="shared" si="1"/>
        <v>0.17899999999999999</v>
      </c>
      <c r="Y37" s="18">
        <f t="shared" si="1"/>
        <v>0.17899999999999999</v>
      </c>
      <c r="AA37" s="37"/>
      <c r="AB37" s="45">
        <v>11</v>
      </c>
      <c r="AC37" s="28">
        <f t="shared" si="4"/>
        <v>5698.7739008000017</v>
      </c>
      <c r="AD37" s="28">
        <f t="shared" si="2"/>
        <v>6233.0356223999997</v>
      </c>
      <c r="AE37" s="28">
        <f t="shared" si="2"/>
        <v>6735.0371616000002</v>
      </c>
      <c r="AF37" s="28">
        <f t="shared" si="2"/>
        <v>7279.6963519999999</v>
      </c>
      <c r="AG37" s="28">
        <f t="shared" si="2"/>
        <v>7818.2520192000011</v>
      </c>
      <c r="AH37" s="28">
        <f t="shared" si="2"/>
        <v>8226.8255664000008</v>
      </c>
      <c r="AI37" s="37"/>
      <c r="AJ37" s="33"/>
      <c r="AK37" s="33"/>
    </row>
    <row r="38" spans="1:37" x14ac:dyDescent="0.2">
      <c r="A38" s="10"/>
      <c r="B38" s="45">
        <v>10</v>
      </c>
      <c r="C38" s="22">
        <v>4124.53</v>
      </c>
      <c r="D38" s="15">
        <v>4438.16</v>
      </c>
      <c r="E38" s="16">
        <v>4794.6899999999996</v>
      </c>
      <c r="F38" s="15">
        <v>5181.37</v>
      </c>
      <c r="G38" s="16">
        <v>5611.95</v>
      </c>
      <c r="H38" s="15">
        <v>5753.35</v>
      </c>
      <c r="I38" s="10"/>
      <c r="K38" s="45">
        <v>10</v>
      </c>
      <c r="L38" s="19">
        <f t="shared" si="0"/>
        <v>4124.53</v>
      </c>
      <c r="M38" s="19">
        <f t="shared" si="0"/>
        <v>4438.16</v>
      </c>
      <c r="N38" s="19">
        <f t="shared" si="0"/>
        <v>4794.6899999999996</v>
      </c>
      <c r="O38" s="19">
        <f t="shared" si="0"/>
        <v>5181.37</v>
      </c>
      <c r="P38" s="19">
        <f t="shared" si="0"/>
        <v>5611.95</v>
      </c>
      <c r="Q38" s="19">
        <f t="shared" si="0"/>
        <v>5753.35</v>
      </c>
      <c r="S38" s="45">
        <v>10</v>
      </c>
      <c r="T38" s="18">
        <f t="shared" si="3"/>
        <v>0.21099999999999999</v>
      </c>
      <c r="U38" s="18">
        <f t="shared" si="1"/>
        <v>0.21099999999999999</v>
      </c>
      <c r="V38" s="18">
        <f t="shared" si="1"/>
        <v>0.21099999999999999</v>
      </c>
      <c r="W38" s="18">
        <f t="shared" si="1"/>
        <v>0.21099999999999999</v>
      </c>
      <c r="X38" s="18">
        <f t="shared" si="1"/>
        <v>0.17899999999999999</v>
      </c>
      <c r="Y38" s="18">
        <f t="shared" si="1"/>
        <v>0.17899999999999999</v>
      </c>
      <c r="AA38" s="37"/>
      <c r="AB38" s="45">
        <v>10</v>
      </c>
      <c r="AC38" s="28">
        <f t="shared" si="4"/>
        <v>5505.0926816000001</v>
      </c>
      <c r="AD38" s="28">
        <f t="shared" si="2"/>
        <v>5923.7009151999991</v>
      </c>
      <c r="AE38" s="28">
        <f t="shared" si="2"/>
        <v>6399.5686367999997</v>
      </c>
      <c r="AF38" s="28">
        <f t="shared" si="2"/>
        <v>6915.6781664000009</v>
      </c>
      <c r="AG38" s="28">
        <f t="shared" si="2"/>
        <v>7297.3308239999997</v>
      </c>
      <c r="AH38" s="28">
        <f t="shared" si="2"/>
        <v>7481.1960720000015</v>
      </c>
      <c r="AI38" s="37"/>
      <c r="AJ38" s="33"/>
      <c r="AK38" s="33"/>
    </row>
    <row r="39" spans="1:37" x14ac:dyDescent="0.2">
      <c r="A39" s="10"/>
      <c r="B39" s="45" t="s">
        <v>23</v>
      </c>
      <c r="C39" s="22">
        <v>3978.29</v>
      </c>
      <c r="D39" s="15">
        <v>4249.97</v>
      </c>
      <c r="E39" s="16">
        <v>4589.09</v>
      </c>
      <c r="F39" s="15">
        <v>4958.59</v>
      </c>
      <c r="G39" s="16">
        <v>5359.19</v>
      </c>
      <c r="H39" s="15">
        <v>5487.8</v>
      </c>
      <c r="I39" s="10"/>
      <c r="K39" s="45" t="s">
        <v>23</v>
      </c>
      <c r="L39" s="19">
        <f t="shared" si="0"/>
        <v>3978.29</v>
      </c>
      <c r="M39" s="19">
        <f t="shared" si="0"/>
        <v>4249.97</v>
      </c>
      <c r="N39" s="19">
        <f t="shared" si="0"/>
        <v>4589.09</v>
      </c>
      <c r="O39" s="19">
        <f t="shared" si="0"/>
        <v>4958.59</v>
      </c>
      <c r="P39" s="19">
        <f t="shared" si="0"/>
        <v>5359.19</v>
      </c>
      <c r="Q39" s="19">
        <f t="shared" si="0"/>
        <v>5487.8</v>
      </c>
      <c r="S39" s="45" t="s">
        <v>23</v>
      </c>
      <c r="T39" s="18">
        <f t="shared" si="3"/>
        <v>0.21099999999999999</v>
      </c>
      <c r="U39" s="18">
        <f t="shared" si="1"/>
        <v>0.21099999999999999</v>
      </c>
      <c r="V39" s="18">
        <f t="shared" si="1"/>
        <v>0.21099999999999999</v>
      </c>
      <c r="W39" s="18">
        <f t="shared" si="1"/>
        <v>0.21099999999999999</v>
      </c>
      <c r="X39" s="18">
        <f t="shared" si="1"/>
        <v>0.21099999999999999</v>
      </c>
      <c r="Y39" s="18">
        <f t="shared" si="1"/>
        <v>0.21099999999999999</v>
      </c>
      <c r="AA39" s="37"/>
      <c r="AB39" s="45" t="s">
        <v>23</v>
      </c>
      <c r="AC39" s="28">
        <f t="shared" si="4"/>
        <v>5309.9032287999999</v>
      </c>
      <c r="AD39" s="28">
        <f t="shared" si="2"/>
        <v>5672.5199584000002</v>
      </c>
      <c r="AE39" s="28">
        <f t="shared" si="2"/>
        <v>6125.1502048000002</v>
      </c>
      <c r="AF39" s="28">
        <f t="shared" si="2"/>
        <v>6618.3292448000002</v>
      </c>
      <c r="AG39" s="28">
        <f t="shared" si="2"/>
        <v>7153.0180767999991</v>
      </c>
      <c r="AH39" s="28">
        <f t="shared" si="2"/>
        <v>7324.6764160000012</v>
      </c>
      <c r="AI39" s="37"/>
      <c r="AJ39" s="33"/>
      <c r="AK39" s="33"/>
    </row>
    <row r="40" spans="1:37" x14ac:dyDescent="0.2">
      <c r="A40" s="10"/>
      <c r="B40" s="45" t="s">
        <v>12</v>
      </c>
      <c r="C40" s="22">
        <v>3833.5</v>
      </c>
      <c r="D40" s="15">
        <v>3956.17</v>
      </c>
      <c r="E40" s="16">
        <v>4267.03</v>
      </c>
      <c r="F40" s="15">
        <v>4608.13</v>
      </c>
      <c r="G40" s="16">
        <v>4983.57</v>
      </c>
      <c r="H40" s="15">
        <v>5297.75</v>
      </c>
      <c r="I40" s="10"/>
      <c r="K40" s="45" t="s">
        <v>12</v>
      </c>
      <c r="L40" s="19">
        <f t="shared" si="0"/>
        <v>3833.5</v>
      </c>
      <c r="M40" s="19">
        <f t="shared" si="0"/>
        <v>3956.17</v>
      </c>
      <c r="N40" s="19">
        <f t="shared" si="0"/>
        <v>4267.03</v>
      </c>
      <c r="O40" s="19">
        <f t="shared" si="0"/>
        <v>4608.13</v>
      </c>
      <c r="P40" s="19">
        <f t="shared" si="0"/>
        <v>4983.57</v>
      </c>
      <c r="Q40" s="19">
        <f t="shared" si="0"/>
        <v>5297.75</v>
      </c>
      <c r="S40" s="45" t="s">
        <v>12</v>
      </c>
      <c r="T40" s="18">
        <f t="shared" si="3"/>
        <v>0.21099999999999999</v>
      </c>
      <c r="U40" s="18">
        <f t="shared" si="1"/>
        <v>0.21099999999999999</v>
      </c>
      <c r="V40" s="18">
        <f t="shared" si="1"/>
        <v>0.21099999999999999</v>
      </c>
      <c r="W40" s="18">
        <f t="shared" si="1"/>
        <v>0.21099999999999999</v>
      </c>
      <c r="X40" s="18">
        <f t="shared" si="1"/>
        <v>0.21099999999999999</v>
      </c>
      <c r="Y40" s="18">
        <f t="shared" si="1"/>
        <v>0.21099999999999999</v>
      </c>
      <c r="AA40" s="37"/>
      <c r="AB40" s="45" t="s">
        <v>12</v>
      </c>
      <c r="AC40" s="28">
        <f t="shared" si="4"/>
        <v>5116.64912</v>
      </c>
      <c r="AD40" s="28">
        <f t="shared" si="2"/>
        <v>5280.3792223999999</v>
      </c>
      <c r="AE40" s="28">
        <f t="shared" si="2"/>
        <v>5695.2902815999996</v>
      </c>
      <c r="AF40" s="28">
        <f t="shared" si="2"/>
        <v>6150.5632736000007</v>
      </c>
      <c r="AG40" s="28">
        <f t="shared" si="2"/>
        <v>6651.670550400001</v>
      </c>
      <c r="AH40" s="28">
        <f t="shared" si="2"/>
        <v>7071.0128800000011</v>
      </c>
      <c r="AI40" s="37"/>
      <c r="AJ40" s="33"/>
      <c r="AK40" s="33"/>
    </row>
    <row r="41" spans="1:37" x14ac:dyDescent="0.2">
      <c r="A41" s="10"/>
      <c r="B41" s="45" t="s">
        <v>13</v>
      </c>
      <c r="C41" s="22">
        <v>3691.52</v>
      </c>
      <c r="D41" s="15">
        <v>3917.37</v>
      </c>
      <c r="E41" s="16">
        <v>3981.07</v>
      </c>
      <c r="F41" s="15">
        <v>4196.3500000000004</v>
      </c>
      <c r="G41" s="16">
        <v>4590.8</v>
      </c>
      <c r="H41" s="15">
        <v>4746.88</v>
      </c>
      <c r="I41" s="10"/>
      <c r="K41" s="45" t="s">
        <v>13</v>
      </c>
      <c r="L41" s="19">
        <f t="shared" si="0"/>
        <v>3691.52</v>
      </c>
      <c r="M41" s="19">
        <f t="shared" si="0"/>
        <v>3917.37</v>
      </c>
      <c r="N41" s="19">
        <f t="shared" si="0"/>
        <v>3981.07</v>
      </c>
      <c r="O41" s="19">
        <f t="shared" si="0"/>
        <v>4196.3500000000004</v>
      </c>
      <c r="P41" s="19">
        <f t="shared" si="0"/>
        <v>4590.8</v>
      </c>
      <c r="Q41" s="19">
        <f t="shared" si="0"/>
        <v>4746.88</v>
      </c>
      <c r="S41" s="45" t="s">
        <v>13</v>
      </c>
      <c r="T41" s="18">
        <f t="shared" si="3"/>
        <v>0.21099999999999999</v>
      </c>
      <c r="U41" s="18">
        <f t="shared" si="1"/>
        <v>0.21099999999999999</v>
      </c>
      <c r="V41" s="18">
        <f t="shared" si="1"/>
        <v>0.21099999999999999</v>
      </c>
      <c r="W41" s="18">
        <f t="shared" si="1"/>
        <v>0.21099999999999999</v>
      </c>
      <c r="X41" s="18">
        <f t="shared" si="1"/>
        <v>0.21099999999999999</v>
      </c>
      <c r="Y41" s="18">
        <f t="shared" si="1"/>
        <v>0.21099999999999999</v>
      </c>
      <c r="AA41" s="37"/>
      <c r="AB41" s="45" t="s">
        <v>13</v>
      </c>
      <c r="AC41" s="28">
        <f t="shared" si="4"/>
        <v>4927.1455744000004</v>
      </c>
      <c r="AD41" s="28">
        <f t="shared" si="2"/>
        <v>5228.5920864000009</v>
      </c>
      <c r="AE41" s="28">
        <f t="shared" si="2"/>
        <v>5313.6137504000008</v>
      </c>
      <c r="AF41" s="28">
        <f t="shared" si="2"/>
        <v>5600.9522720000014</v>
      </c>
      <c r="AG41" s="28">
        <f t="shared" si="2"/>
        <v>6127.4325760000002</v>
      </c>
      <c r="AH41" s="28">
        <f t="shared" si="2"/>
        <v>6335.7556736000006</v>
      </c>
      <c r="AI41" s="37"/>
      <c r="AJ41" s="33"/>
      <c r="AK41" s="33"/>
    </row>
    <row r="42" spans="1:37" x14ac:dyDescent="0.2">
      <c r="A42" s="10"/>
      <c r="B42" s="45">
        <v>8</v>
      </c>
      <c r="C42" s="22">
        <v>3486.4</v>
      </c>
      <c r="D42" s="15">
        <v>3697.29</v>
      </c>
      <c r="E42" s="16">
        <v>3843.36</v>
      </c>
      <c r="F42" s="15">
        <v>3992.4</v>
      </c>
      <c r="G42" s="16">
        <v>4153.5</v>
      </c>
      <c r="H42" s="15">
        <v>4230.97</v>
      </c>
      <c r="I42" s="10"/>
      <c r="K42" s="45">
        <v>8</v>
      </c>
      <c r="L42" s="19">
        <f t="shared" si="0"/>
        <v>3486.4</v>
      </c>
      <c r="M42" s="19">
        <f t="shared" si="0"/>
        <v>3697.29</v>
      </c>
      <c r="N42" s="19">
        <f t="shared" si="0"/>
        <v>3843.36</v>
      </c>
      <c r="O42" s="19">
        <f t="shared" si="0"/>
        <v>3992.4</v>
      </c>
      <c r="P42" s="19">
        <f t="shared" si="0"/>
        <v>4153.5</v>
      </c>
      <c r="Q42" s="19">
        <f t="shared" si="0"/>
        <v>4230.97</v>
      </c>
      <c r="S42" s="45">
        <v>8</v>
      </c>
      <c r="T42" s="18">
        <f t="shared" si="3"/>
        <v>0.21099999999999999</v>
      </c>
      <c r="U42" s="18">
        <f t="shared" si="1"/>
        <v>0.21099999999999999</v>
      </c>
      <c r="V42" s="18">
        <f t="shared" si="1"/>
        <v>0.21099999999999999</v>
      </c>
      <c r="W42" s="18">
        <f t="shared" si="1"/>
        <v>0.21099999999999999</v>
      </c>
      <c r="X42" s="18">
        <f t="shared" si="1"/>
        <v>0.21099999999999999</v>
      </c>
      <c r="Y42" s="18">
        <f t="shared" si="1"/>
        <v>0.21099999999999999</v>
      </c>
      <c r="AA42" s="37"/>
      <c r="AB42" s="45">
        <v>8</v>
      </c>
      <c r="AC42" s="28">
        <f t="shared" si="4"/>
        <v>4671.4041173333344</v>
      </c>
      <c r="AD42" s="28">
        <f t="shared" si="2"/>
        <v>4953.9742223999992</v>
      </c>
      <c r="AE42" s="28">
        <f t="shared" si="2"/>
        <v>5149.6924416000002</v>
      </c>
      <c r="AF42" s="28">
        <f t="shared" si="2"/>
        <v>5349.390144</v>
      </c>
      <c r="AG42" s="28">
        <f t="shared" si="2"/>
        <v>5565.2469600000004</v>
      </c>
      <c r="AH42" s="28">
        <f t="shared" si="2"/>
        <v>5669.0484965333335</v>
      </c>
      <c r="AI42" s="37"/>
      <c r="AJ42" s="33"/>
      <c r="AK42" s="33"/>
    </row>
    <row r="43" spans="1:37" x14ac:dyDescent="0.2">
      <c r="A43" s="10"/>
      <c r="B43" s="45">
        <v>7</v>
      </c>
      <c r="C43" s="22">
        <v>3294.98</v>
      </c>
      <c r="D43" s="15">
        <v>3537.94</v>
      </c>
      <c r="E43" s="16">
        <v>3682.69</v>
      </c>
      <c r="F43" s="15">
        <v>3828.76</v>
      </c>
      <c r="G43" s="16">
        <v>3969.05</v>
      </c>
      <c r="H43" s="15">
        <v>4045.24</v>
      </c>
      <c r="I43" s="10"/>
      <c r="K43" s="45">
        <v>7</v>
      </c>
      <c r="L43" s="19">
        <f t="shared" si="0"/>
        <v>3294.98</v>
      </c>
      <c r="M43" s="19">
        <f t="shared" si="0"/>
        <v>3537.94</v>
      </c>
      <c r="N43" s="19">
        <f t="shared" si="0"/>
        <v>3682.69</v>
      </c>
      <c r="O43" s="19">
        <f t="shared" si="0"/>
        <v>3828.76</v>
      </c>
      <c r="P43" s="19">
        <f t="shared" si="0"/>
        <v>3969.05</v>
      </c>
      <c r="Q43" s="19">
        <f t="shared" si="0"/>
        <v>4045.24</v>
      </c>
      <c r="S43" s="45">
        <v>7</v>
      </c>
      <c r="T43" s="18">
        <f t="shared" si="3"/>
        <v>0.21099999999999999</v>
      </c>
      <c r="U43" s="18">
        <f t="shared" si="1"/>
        <v>0.21099999999999999</v>
      </c>
      <c r="V43" s="18">
        <f t="shared" si="1"/>
        <v>0.21099999999999999</v>
      </c>
      <c r="W43" s="18">
        <f t="shared" si="1"/>
        <v>0.21099999999999999</v>
      </c>
      <c r="X43" s="18">
        <f t="shared" si="1"/>
        <v>0.21099999999999999</v>
      </c>
      <c r="Y43" s="18">
        <f t="shared" si="1"/>
        <v>0.21099999999999999</v>
      </c>
      <c r="AA43" s="37"/>
      <c r="AB43" s="45">
        <v>7</v>
      </c>
      <c r="AC43" s="28">
        <f t="shared" si="4"/>
        <v>4414.9217354666671</v>
      </c>
      <c r="AD43" s="28">
        <f t="shared" si="2"/>
        <v>4740.4622197333329</v>
      </c>
      <c r="AE43" s="28">
        <f t="shared" si="2"/>
        <v>4934.4117797333338</v>
      </c>
      <c r="AF43" s="28">
        <f t="shared" si="2"/>
        <v>5130.1299989333338</v>
      </c>
      <c r="AG43" s="28">
        <f t="shared" si="2"/>
        <v>5318.1036346666679</v>
      </c>
      <c r="AH43" s="28">
        <f t="shared" si="2"/>
        <v>5420.1901077333341</v>
      </c>
      <c r="AI43" s="37"/>
      <c r="AJ43" s="33"/>
      <c r="AK43" s="33"/>
    </row>
    <row r="44" spans="1:37" x14ac:dyDescent="0.2">
      <c r="A44" s="10"/>
      <c r="B44" s="45">
        <v>6</v>
      </c>
      <c r="C44" s="22">
        <v>3240.3</v>
      </c>
      <c r="D44" s="15">
        <v>3440.25</v>
      </c>
      <c r="E44" s="16">
        <v>3580.46</v>
      </c>
      <c r="F44" s="15">
        <v>3719.22</v>
      </c>
      <c r="G44" s="16">
        <v>3855.5</v>
      </c>
      <c r="H44" s="15">
        <v>3926.2</v>
      </c>
      <c r="I44" s="10"/>
      <c r="K44" s="45">
        <v>6</v>
      </c>
      <c r="L44" s="19">
        <f t="shared" si="0"/>
        <v>3240.3</v>
      </c>
      <c r="M44" s="19">
        <f t="shared" si="0"/>
        <v>3440.25</v>
      </c>
      <c r="N44" s="19">
        <f t="shared" si="0"/>
        <v>3580.46</v>
      </c>
      <c r="O44" s="19">
        <f t="shared" si="0"/>
        <v>3719.22</v>
      </c>
      <c r="P44" s="19">
        <f t="shared" si="0"/>
        <v>3855.5</v>
      </c>
      <c r="Q44" s="19">
        <f t="shared" si="0"/>
        <v>3926.2</v>
      </c>
      <c r="S44" s="45">
        <v>6</v>
      </c>
      <c r="T44" s="18">
        <f t="shared" si="3"/>
        <v>0.21099999999999999</v>
      </c>
      <c r="U44" s="18">
        <f t="shared" si="1"/>
        <v>0.21099999999999999</v>
      </c>
      <c r="V44" s="18">
        <f t="shared" si="1"/>
        <v>0.21099999999999999</v>
      </c>
      <c r="W44" s="18">
        <f t="shared" si="1"/>
        <v>0.21099999999999999</v>
      </c>
      <c r="X44" s="18">
        <f t="shared" si="1"/>
        <v>0.21099999999999999</v>
      </c>
      <c r="Y44" s="18">
        <f t="shared" si="1"/>
        <v>0.21099999999999999</v>
      </c>
      <c r="AA44" s="37"/>
      <c r="AB44" s="45">
        <v>6</v>
      </c>
      <c r="AC44" s="28">
        <f t="shared" si="4"/>
        <v>4341.6563680000008</v>
      </c>
      <c r="AD44" s="28">
        <f t="shared" si="2"/>
        <v>4609.568040000001</v>
      </c>
      <c r="AE44" s="28">
        <f t="shared" si="2"/>
        <v>4797.4344842666669</v>
      </c>
      <c r="AF44" s="28">
        <f t="shared" si="2"/>
        <v>4983.3580831999998</v>
      </c>
      <c r="AG44" s="28">
        <f t="shared" si="2"/>
        <v>5165.9587466666662</v>
      </c>
      <c r="AH44" s="28">
        <f t="shared" si="2"/>
        <v>5260.6892053333331</v>
      </c>
      <c r="AI44" s="37"/>
      <c r="AJ44" s="33"/>
      <c r="AK44" s="33"/>
    </row>
    <row r="45" spans="1:37" x14ac:dyDescent="0.2">
      <c r="A45" s="10"/>
      <c r="B45" s="45">
        <v>5</v>
      </c>
      <c r="C45" s="22">
        <v>3124.08</v>
      </c>
      <c r="D45" s="15">
        <v>3318.04</v>
      </c>
      <c r="E45" s="16">
        <v>3449.05</v>
      </c>
      <c r="F45" s="15">
        <v>3587.78</v>
      </c>
      <c r="G45" s="16">
        <v>3716.7</v>
      </c>
      <c r="H45" s="15">
        <v>3783.33</v>
      </c>
      <c r="I45" s="10"/>
      <c r="K45" s="45">
        <v>5</v>
      </c>
      <c r="L45" s="19">
        <f t="shared" si="0"/>
        <v>3124.08</v>
      </c>
      <c r="M45" s="19">
        <f t="shared" si="0"/>
        <v>3318.04</v>
      </c>
      <c r="N45" s="19">
        <f t="shared" si="0"/>
        <v>3449.05</v>
      </c>
      <c r="O45" s="19">
        <f t="shared" si="0"/>
        <v>3587.78</v>
      </c>
      <c r="P45" s="19">
        <f t="shared" si="0"/>
        <v>3716.7</v>
      </c>
      <c r="Q45" s="19">
        <f t="shared" si="0"/>
        <v>3783.33</v>
      </c>
      <c r="S45" s="45">
        <v>5</v>
      </c>
      <c r="T45" s="18">
        <f t="shared" si="3"/>
        <v>0.21099999999999999</v>
      </c>
      <c r="U45" s="18">
        <f t="shared" si="1"/>
        <v>0.21099999999999999</v>
      </c>
      <c r="V45" s="18">
        <f t="shared" si="1"/>
        <v>0.21099999999999999</v>
      </c>
      <c r="W45" s="18">
        <f t="shared" si="1"/>
        <v>0.21099999999999999</v>
      </c>
      <c r="X45" s="18">
        <f t="shared" si="1"/>
        <v>0.21099999999999999</v>
      </c>
      <c r="Y45" s="18">
        <f t="shared" si="1"/>
        <v>0.21099999999999999</v>
      </c>
      <c r="AA45" s="37"/>
      <c r="AB45" s="45">
        <v>5</v>
      </c>
      <c r="AC45" s="28">
        <f t="shared" si="4"/>
        <v>4185.9339647999996</v>
      </c>
      <c r="AD45" s="28">
        <f t="shared" si="2"/>
        <v>4445.8196757333326</v>
      </c>
      <c r="AE45" s="28">
        <f t="shared" si="2"/>
        <v>4621.3591013333344</v>
      </c>
      <c r="AF45" s="28">
        <f t="shared" si="2"/>
        <v>4807.2425034666676</v>
      </c>
      <c r="AG45" s="28">
        <f t="shared" si="2"/>
        <v>4979.9815519999993</v>
      </c>
      <c r="AH45" s="28">
        <f t="shared" si="2"/>
        <v>5069.2586448000002</v>
      </c>
      <c r="AI45" s="37"/>
      <c r="AJ45" s="33"/>
      <c r="AK45" s="33"/>
    </row>
    <row r="46" spans="1:37" x14ac:dyDescent="0.2">
      <c r="A46" s="10"/>
      <c r="B46" s="45">
        <v>4</v>
      </c>
      <c r="C46" s="22">
        <v>2994.17</v>
      </c>
      <c r="D46" s="15">
        <v>3190.45</v>
      </c>
      <c r="E46" s="16">
        <v>3355.14</v>
      </c>
      <c r="F46" s="15">
        <v>3457.66</v>
      </c>
      <c r="G46" s="16">
        <v>3560.17</v>
      </c>
      <c r="H46" s="15">
        <v>3620.2</v>
      </c>
      <c r="I46" s="10"/>
      <c r="K46" s="45">
        <v>4</v>
      </c>
      <c r="L46" s="19">
        <f t="shared" si="0"/>
        <v>2994.17</v>
      </c>
      <c r="M46" s="19">
        <f t="shared" si="0"/>
        <v>3190.45</v>
      </c>
      <c r="N46" s="19">
        <f t="shared" si="0"/>
        <v>3355.14</v>
      </c>
      <c r="O46" s="19">
        <f t="shared" si="0"/>
        <v>3457.66</v>
      </c>
      <c r="P46" s="19">
        <f t="shared" si="0"/>
        <v>3560.17</v>
      </c>
      <c r="Q46" s="19">
        <f t="shared" si="0"/>
        <v>3620.2</v>
      </c>
      <c r="S46" s="45">
        <v>4</v>
      </c>
      <c r="T46" s="18">
        <f t="shared" si="3"/>
        <v>0.21099999999999999</v>
      </c>
      <c r="U46" s="18">
        <f t="shared" si="1"/>
        <v>0.21099999999999999</v>
      </c>
      <c r="V46" s="18">
        <f t="shared" si="1"/>
        <v>0.21099999999999999</v>
      </c>
      <c r="W46" s="18">
        <f t="shared" si="1"/>
        <v>0.21099999999999999</v>
      </c>
      <c r="X46" s="18">
        <f t="shared" si="1"/>
        <v>0.21099999999999999</v>
      </c>
      <c r="Y46" s="18">
        <f t="shared" si="1"/>
        <v>0.21099999999999999</v>
      </c>
      <c r="AA46" s="37"/>
      <c r="AB46" s="45">
        <v>4</v>
      </c>
      <c r="AC46" s="28">
        <f t="shared" si="4"/>
        <v>4011.8684218666663</v>
      </c>
      <c r="AD46" s="28">
        <f t="shared" si="2"/>
        <v>4274.8626853333326</v>
      </c>
      <c r="AE46" s="28">
        <f t="shared" si="2"/>
        <v>4495.5297184000001</v>
      </c>
      <c r="AF46" s="28">
        <f t="shared" si="2"/>
        <v>4632.8955829333336</v>
      </c>
      <c r="AG46" s="28">
        <f t="shared" si="2"/>
        <v>4770.2480485333335</v>
      </c>
      <c r="AH46" s="28">
        <f t="shared" si="2"/>
        <v>4850.6818453333335</v>
      </c>
      <c r="AI46" s="37"/>
      <c r="AJ46" s="33"/>
      <c r="AK46" s="33"/>
    </row>
    <row r="47" spans="1:37" x14ac:dyDescent="0.2">
      <c r="A47" s="10"/>
      <c r="B47" s="45">
        <v>3</v>
      </c>
      <c r="C47" s="22">
        <v>2953.13</v>
      </c>
      <c r="D47" s="15">
        <v>3164.2</v>
      </c>
      <c r="E47" s="16">
        <v>3215.57</v>
      </c>
      <c r="F47" s="15">
        <v>3332.99</v>
      </c>
      <c r="G47" s="16">
        <v>3421.1</v>
      </c>
      <c r="H47" s="15">
        <v>3501.81</v>
      </c>
      <c r="I47" s="10"/>
      <c r="K47" s="45">
        <v>3</v>
      </c>
      <c r="L47" s="19">
        <f t="shared" si="0"/>
        <v>2953.13</v>
      </c>
      <c r="M47" s="19">
        <f t="shared" si="0"/>
        <v>3164.2</v>
      </c>
      <c r="N47" s="19">
        <f t="shared" si="0"/>
        <v>3215.57</v>
      </c>
      <c r="O47" s="19">
        <f t="shared" si="0"/>
        <v>3332.99</v>
      </c>
      <c r="P47" s="19">
        <f t="shared" si="0"/>
        <v>3421.1</v>
      </c>
      <c r="Q47" s="19">
        <f t="shared" si="0"/>
        <v>3501.81</v>
      </c>
      <c r="S47" s="45">
        <v>3</v>
      </c>
      <c r="T47" s="18">
        <f t="shared" si="3"/>
        <v>0.21099999999999999</v>
      </c>
      <c r="U47" s="18">
        <f t="shared" si="1"/>
        <v>0.21099999999999999</v>
      </c>
      <c r="V47" s="18">
        <f t="shared" si="1"/>
        <v>0.21099999999999999</v>
      </c>
      <c r="W47" s="18">
        <f t="shared" si="1"/>
        <v>0.21099999999999999</v>
      </c>
      <c r="X47" s="18">
        <f t="shared" si="1"/>
        <v>0.21099999999999999</v>
      </c>
      <c r="Y47" s="18">
        <f t="shared" si="1"/>
        <v>0.21099999999999999</v>
      </c>
      <c r="AA47" s="37"/>
      <c r="AB47" s="45">
        <v>3</v>
      </c>
      <c r="AC47" s="28">
        <f t="shared" si="4"/>
        <v>3956.8791994666663</v>
      </c>
      <c r="AD47" s="28">
        <f t="shared" si="2"/>
        <v>4239.6904853333326</v>
      </c>
      <c r="AE47" s="28">
        <f t="shared" si="2"/>
        <v>4308.5208058666676</v>
      </c>
      <c r="AF47" s="28">
        <f t="shared" si="2"/>
        <v>4465.8510810666667</v>
      </c>
      <c r="AG47" s="28">
        <f t="shared" si="2"/>
        <v>4583.9090826666661</v>
      </c>
      <c r="AH47" s="28">
        <f t="shared" si="2"/>
        <v>4692.0518736000004</v>
      </c>
      <c r="AI47" s="37"/>
      <c r="AJ47" s="33"/>
      <c r="AK47" s="33"/>
    </row>
    <row r="48" spans="1:37" x14ac:dyDescent="0.2">
      <c r="A48" s="10"/>
      <c r="B48" s="45" t="s">
        <v>24</v>
      </c>
      <c r="C48" s="42">
        <v>2787.52</v>
      </c>
      <c r="D48" s="19">
        <v>3028.3</v>
      </c>
      <c r="E48" s="20">
        <v>3116.51</v>
      </c>
      <c r="F48" s="19">
        <v>3234.12</v>
      </c>
      <c r="G48" s="20">
        <v>3314.92</v>
      </c>
      <c r="H48" s="19">
        <v>3375.24</v>
      </c>
      <c r="I48" s="10"/>
      <c r="K48" s="45" t="s">
        <v>24</v>
      </c>
      <c r="L48" s="19">
        <f t="shared" si="0"/>
        <v>2787.52</v>
      </c>
      <c r="M48" s="19">
        <f t="shared" si="0"/>
        <v>3028.3</v>
      </c>
      <c r="N48" s="19">
        <f t="shared" si="0"/>
        <v>3116.51</v>
      </c>
      <c r="O48" s="19">
        <f t="shared" si="0"/>
        <v>3234.12</v>
      </c>
      <c r="P48" s="19">
        <f t="shared" si="0"/>
        <v>3314.92</v>
      </c>
      <c r="Q48" s="19">
        <f t="shared" si="0"/>
        <v>3375.24</v>
      </c>
      <c r="S48" s="45" t="s">
        <v>24</v>
      </c>
      <c r="T48" s="18">
        <f t="shared" si="3"/>
        <v>0.21099999999999999</v>
      </c>
      <c r="U48" s="18">
        <f t="shared" si="3"/>
        <v>0.21099999999999999</v>
      </c>
      <c r="V48" s="18">
        <f t="shared" si="3"/>
        <v>0.21099999999999999</v>
      </c>
      <c r="W48" s="18">
        <f t="shared" si="3"/>
        <v>0.21099999999999999</v>
      </c>
      <c r="X48" s="18">
        <f t="shared" si="3"/>
        <v>0.21099999999999999</v>
      </c>
      <c r="Y48" s="18">
        <f t="shared" si="3"/>
        <v>0.21099999999999999</v>
      </c>
      <c r="AA48" s="37"/>
      <c r="AB48" s="45" t="s">
        <v>24</v>
      </c>
      <c r="AC48" s="28">
        <f t="shared" si="4"/>
        <v>3734.9794645333332</v>
      </c>
      <c r="AD48" s="28">
        <f t="shared" si="4"/>
        <v>4057.5989813333345</v>
      </c>
      <c r="AE48" s="28">
        <f t="shared" si="4"/>
        <v>4175.7909722666673</v>
      </c>
      <c r="AF48" s="28">
        <f t="shared" si="4"/>
        <v>4333.3758272000005</v>
      </c>
      <c r="AG48" s="28">
        <f t="shared" si="4"/>
        <v>4441.6392085333337</v>
      </c>
      <c r="AH48" s="28">
        <f t="shared" si="4"/>
        <v>4522.4615744000002</v>
      </c>
      <c r="AI48" s="37"/>
      <c r="AJ48" s="33"/>
      <c r="AK48" s="33"/>
    </row>
    <row r="49" spans="1:37" x14ac:dyDescent="0.2">
      <c r="A49" s="10"/>
      <c r="B49" s="45">
        <v>2</v>
      </c>
      <c r="C49" s="22">
        <v>2767.54</v>
      </c>
      <c r="D49" s="15">
        <v>2975.32</v>
      </c>
      <c r="E49" s="16">
        <v>3027.12</v>
      </c>
      <c r="F49" s="15">
        <v>3101.04</v>
      </c>
      <c r="G49" s="16">
        <v>3263.52</v>
      </c>
      <c r="H49" s="15">
        <v>3433.49</v>
      </c>
      <c r="I49" s="10"/>
      <c r="K49" s="45">
        <v>2</v>
      </c>
      <c r="L49" s="19">
        <f t="shared" si="0"/>
        <v>2767.54</v>
      </c>
      <c r="M49" s="19">
        <f t="shared" si="0"/>
        <v>2975.32</v>
      </c>
      <c r="N49" s="19">
        <f t="shared" si="0"/>
        <v>3027.12</v>
      </c>
      <c r="O49" s="19">
        <f t="shared" si="0"/>
        <v>3101.04</v>
      </c>
      <c r="P49" s="19">
        <f t="shared" si="0"/>
        <v>3263.52</v>
      </c>
      <c r="Q49" s="19">
        <f t="shared" si="0"/>
        <v>3433.49</v>
      </c>
      <c r="S49" s="45">
        <v>2</v>
      </c>
      <c r="T49" s="18">
        <f t="shared" si="3"/>
        <v>0.21099999999999999</v>
      </c>
      <c r="U49" s="18">
        <f t="shared" si="3"/>
        <v>0.21099999999999999</v>
      </c>
      <c r="V49" s="18">
        <f t="shared" si="3"/>
        <v>0.21099999999999999</v>
      </c>
      <c r="W49" s="18">
        <f t="shared" si="3"/>
        <v>0.21099999999999999</v>
      </c>
      <c r="X49" s="18">
        <f t="shared" si="3"/>
        <v>0.21099999999999999</v>
      </c>
      <c r="Y49" s="18">
        <f t="shared" si="3"/>
        <v>0.21099999999999999</v>
      </c>
      <c r="AA49" s="37"/>
      <c r="AB49" s="45">
        <v>2</v>
      </c>
      <c r="AC49" s="28">
        <f t="shared" si="4"/>
        <v>3708.208395733333</v>
      </c>
      <c r="AD49" s="28">
        <f t="shared" si="4"/>
        <v>3986.6114325333333</v>
      </c>
      <c r="AE49" s="28">
        <f t="shared" si="4"/>
        <v>4056.0179072000005</v>
      </c>
      <c r="AF49" s="28">
        <f t="shared" si="4"/>
        <v>4155.0628223999993</v>
      </c>
      <c r="AG49" s="28">
        <f t="shared" si="4"/>
        <v>4372.7686911999999</v>
      </c>
      <c r="AH49" s="28">
        <f t="shared" si="4"/>
        <v>4600.5103610666665</v>
      </c>
      <c r="AI49" s="37"/>
      <c r="AJ49" s="33"/>
      <c r="AK49" s="33"/>
    </row>
    <row r="50" spans="1:37" x14ac:dyDescent="0.2">
      <c r="A50" s="10"/>
      <c r="B50" s="46">
        <v>1</v>
      </c>
      <c r="C50" s="43"/>
      <c r="D50" s="24">
        <v>2543.5500000000002</v>
      </c>
      <c r="E50" s="25">
        <v>2568.83</v>
      </c>
      <c r="F50" s="24">
        <v>2611.69</v>
      </c>
      <c r="G50" s="25">
        <v>2651.64</v>
      </c>
      <c r="H50" s="24">
        <v>2754.5</v>
      </c>
      <c r="I50" s="10"/>
      <c r="K50" s="46">
        <v>1</v>
      </c>
      <c r="L50" s="26">
        <f t="shared" si="0"/>
        <v>0</v>
      </c>
      <c r="M50" s="26">
        <f t="shared" si="0"/>
        <v>2543.5500000000002</v>
      </c>
      <c r="N50" s="26">
        <f t="shared" si="0"/>
        <v>2568.83</v>
      </c>
      <c r="O50" s="26">
        <f t="shared" si="0"/>
        <v>2611.69</v>
      </c>
      <c r="P50" s="26">
        <f t="shared" si="0"/>
        <v>2651.64</v>
      </c>
      <c r="Q50" s="26">
        <f t="shared" si="0"/>
        <v>2754.5</v>
      </c>
      <c r="S50" s="46">
        <v>1</v>
      </c>
      <c r="T50" s="27">
        <f t="shared" si="3"/>
        <v>0</v>
      </c>
      <c r="U50" s="27">
        <f t="shared" si="3"/>
        <v>0.21099999999999999</v>
      </c>
      <c r="V50" s="27">
        <f t="shared" si="3"/>
        <v>0.21099999999999999</v>
      </c>
      <c r="W50" s="27">
        <f t="shared" si="3"/>
        <v>0.21099999999999999</v>
      </c>
      <c r="X50" s="27">
        <f t="shared" si="3"/>
        <v>0.21099999999999999</v>
      </c>
      <c r="Y50" s="27">
        <f t="shared" si="3"/>
        <v>0.21099999999999999</v>
      </c>
      <c r="AA50" s="37"/>
      <c r="AB50" s="46">
        <v>1</v>
      </c>
      <c r="AC50" s="28">
        <f t="shared" si="4"/>
        <v>0</v>
      </c>
      <c r="AD50" s="28">
        <f t="shared" si="4"/>
        <v>3408.0856880000006</v>
      </c>
      <c r="AE50" s="28">
        <f t="shared" si="4"/>
        <v>3441.9581914666669</v>
      </c>
      <c r="AF50" s="28">
        <f t="shared" si="4"/>
        <v>3499.3860197333329</v>
      </c>
      <c r="AG50" s="28">
        <f t="shared" si="4"/>
        <v>3552.9147583999998</v>
      </c>
      <c r="AH50" s="28">
        <f t="shared" si="4"/>
        <v>3690.736186666667</v>
      </c>
      <c r="AI50" s="37"/>
      <c r="AJ50" s="33"/>
      <c r="AK50" s="33"/>
    </row>
    <row r="51" spans="1:37" x14ac:dyDescent="0.2">
      <c r="A51" s="10"/>
      <c r="B51" s="52"/>
      <c r="C51" s="50"/>
      <c r="D51" s="50"/>
      <c r="E51" s="50"/>
      <c r="F51" s="50"/>
      <c r="G51" s="50"/>
      <c r="H51" s="50"/>
      <c r="I51" s="10"/>
      <c r="K51" s="51"/>
      <c r="L51" s="20"/>
      <c r="M51" s="20"/>
      <c r="N51" s="20"/>
      <c r="O51" s="20"/>
      <c r="P51" s="20"/>
      <c r="Q51" s="20"/>
      <c r="S51" s="51"/>
      <c r="T51" s="48"/>
      <c r="U51" s="48"/>
      <c r="V51" s="48"/>
      <c r="W51" s="48"/>
      <c r="X51" s="48"/>
      <c r="Y51" s="48"/>
      <c r="AA51" s="37"/>
      <c r="AB51" s="37"/>
      <c r="AC51" s="37"/>
      <c r="AD51" s="37"/>
      <c r="AE51" s="37"/>
      <c r="AF51" s="37"/>
      <c r="AG51" s="37"/>
      <c r="AH51" s="37"/>
      <c r="AI51" s="37"/>
      <c r="AJ51" s="33"/>
      <c r="AK51" s="33"/>
    </row>
    <row r="52" spans="1:37" x14ac:dyDescent="0.2">
      <c r="A52" s="10"/>
      <c r="B52" s="72" t="s">
        <v>17</v>
      </c>
      <c r="C52" s="73"/>
      <c r="D52" s="50"/>
      <c r="E52" s="50"/>
      <c r="F52" s="50"/>
      <c r="G52" s="50"/>
      <c r="H52" s="50"/>
      <c r="I52" s="10"/>
      <c r="K52" s="51"/>
      <c r="L52" s="20"/>
      <c r="M52" s="20"/>
      <c r="N52" s="20"/>
      <c r="O52" s="20"/>
      <c r="P52" s="20"/>
      <c r="Q52" s="20"/>
      <c r="S52" s="51"/>
      <c r="T52" s="48"/>
      <c r="U52" s="48"/>
      <c r="V52" s="48"/>
      <c r="W52" s="48"/>
      <c r="X52" s="48"/>
      <c r="Y52" s="48"/>
      <c r="AA52" s="34"/>
      <c r="AB52" s="51"/>
      <c r="AC52" s="20"/>
      <c r="AD52" s="20"/>
      <c r="AE52" s="20"/>
      <c r="AF52" s="20"/>
      <c r="AG52" s="20"/>
      <c r="AH52" s="20"/>
      <c r="AI52" s="34"/>
      <c r="AJ52" s="33"/>
      <c r="AK52" s="33"/>
    </row>
    <row r="53" spans="1:37" x14ac:dyDescent="0.2">
      <c r="A53" s="10"/>
      <c r="B53" s="2" t="s">
        <v>1</v>
      </c>
      <c r="C53" s="3" t="s">
        <v>14</v>
      </c>
      <c r="D53" s="50"/>
      <c r="E53" s="50"/>
      <c r="F53" s="50"/>
      <c r="G53" s="50"/>
      <c r="H53" s="50"/>
      <c r="I53" s="10"/>
      <c r="K53" s="51"/>
      <c r="L53" s="20"/>
      <c r="M53" s="20"/>
      <c r="N53" s="20"/>
      <c r="O53" s="20"/>
      <c r="P53" s="20"/>
      <c r="Q53" s="20"/>
      <c r="S53" s="51"/>
      <c r="T53" s="48"/>
      <c r="U53" s="48"/>
      <c r="V53" s="48"/>
      <c r="W53" s="48"/>
      <c r="X53" s="48"/>
      <c r="Y53" s="48"/>
      <c r="AA53" s="34"/>
      <c r="AB53" s="51"/>
      <c r="AC53" s="20"/>
      <c r="AD53" s="20"/>
      <c r="AE53" s="20"/>
      <c r="AF53" s="20"/>
      <c r="AG53" s="20"/>
      <c r="AH53" s="20"/>
      <c r="AI53" s="34"/>
      <c r="AJ53" s="33"/>
      <c r="AK53" s="33"/>
    </row>
    <row r="54" spans="1:37" x14ac:dyDescent="0.2">
      <c r="A54" s="10"/>
      <c r="B54" s="6">
        <v>556</v>
      </c>
      <c r="C54" s="7">
        <v>0.28220000000000001</v>
      </c>
      <c r="D54" s="50"/>
      <c r="E54" s="50"/>
      <c r="F54" s="50"/>
      <c r="G54" s="50"/>
      <c r="H54" s="50"/>
      <c r="I54" s="10"/>
      <c r="K54" s="51"/>
      <c r="L54" s="20"/>
      <c r="M54" s="20"/>
      <c r="N54" s="20"/>
      <c r="O54" s="20"/>
      <c r="P54" s="20"/>
      <c r="Q54" s="20"/>
      <c r="S54" s="51"/>
      <c r="T54" s="48"/>
      <c r="U54" s="48"/>
      <c r="V54" s="48"/>
      <c r="W54" s="48"/>
      <c r="X54" s="48"/>
      <c r="Y54" s="48"/>
      <c r="AA54" s="34"/>
      <c r="AB54" s="51"/>
      <c r="AC54" s="20"/>
      <c r="AD54" s="20"/>
      <c r="AE54" s="20"/>
      <c r="AF54" s="20"/>
      <c r="AG54" s="20"/>
      <c r="AH54" s="20"/>
      <c r="AI54" s="34"/>
      <c r="AJ54" s="33"/>
      <c r="AK54" s="33"/>
    </row>
    <row r="55" spans="1:37" x14ac:dyDescent="0.2">
      <c r="A55" s="10"/>
      <c r="B55" s="6">
        <v>925.82</v>
      </c>
      <c r="C55" s="7">
        <v>0.25</v>
      </c>
      <c r="D55" s="50"/>
      <c r="E55" s="50"/>
      <c r="F55" s="50"/>
      <c r="G55" s="50"/>
      <c r="H55" s="50"/>
      <c r="I55" s="10"/>
      <c r="K55" s="51"/>
      <c r="L55" s="20"/>
      <c r="M55" s="20"/>
      <c r="N55" s="20"/>
      <c r="O55" s="20"/>
      <c r="P55" s="20"/>
      <c r="Q55" s="20"/>
      <c r="S55" s="51"/>
      <c r="T55" s="48"/>
      <c r="U55" s="48"/>
      <c r="V55" s="48"/>
      <c r="W55" s="48"/>
      <c r="X55" s="48"/>
      <c r="Y55" s="48"/>
      <c r="AA55" s="34"/>
      <c r="AB55" s="51"/>
      <c r="AC55" s="20"/>
      <c r="AD55" s="20"/>
      <c r="AE55" s="20"/>
      <c r="AF55" s="20"/>
      <c r="AG55" s="20"/>
      <c r="AH55" s="20"/>
      <c r="AI55" s="34"/>
      <c r="AJ55" s="33"/>
      <c r="AK55" s="33"/>
    </row>
    <row r="56" spans="1:37" x14ac:dyDescent="0.2">
      <c r="A56" s="10"/>
      <c r="B56" s="6">
        <v>2000</v>
      </c>
      <c r="C56" s="7">
        <v>0.21099999999999999</v>
      </c>
      <c r="D56" s="50"/>
      <c r="E56" s="50"/>
      <c r="F56" s="50"/>
      <c r="G56" s="50"/>
      <c r="H56" s="50"/>
      <c r="I56" s="10"/>
      <c r="K56" s="51"/>
      <c r="L56" s="20"/>
      <c r="M56" s="20"/>
      <c r="N56" s="20"/>
      <c r="O56" s="20"/>
      <c r="P56" s="20"/>
      <c r="Q56" s="20"/>
      <c r="S56" s="51"/>
      <c r="T56" s="48"/>
      <c r="U56" s="48"/>
      <c r="V56" s="48"/>
      <c r="W56" s="48"/>
      <c r="X56" s="48"/>
      <c r="Y56" s="48"/>
      <c r="AA56" s="34"/>
      <c r="AB56" s="51"/>
      <c r="AC56" s="20"/>
      <c r="AD56" s="20"/>
      <c r="AE56" s="20"/>
      <c r="AF56" s="20"/>
      <c r="AG56" s="20"/>
      <c r="AH56" s="20"/>
      <c r="AI56" s="34"/>
      <c r="AJ56" s="33"/>
      <c r="AK56" s="33"/>
    </row>
    <row r="57" spans="1:37" x14ac:dyDescent="0.2">
      <c r="A57" s="10"/>
      <c r="B57" s="6">
        <v>5512.5</v>
      </c>
      <c r="C57" s="7">
        <v>0.21099999999999999</v>
      </c>
      <c r="D57" s="50"/>
      <c r="E57" s="50"/>
      <c r="F57" s="50"/>
      <c r="G57" s="50"/>
      <c r="H57" s="50"/>
      <c r="I57" s="10"/>
      <c r="K57" s="51"/>
      <c r="L57" s="20"/>
      <c r="M57" s="20"/>
      <c r="N57" s="20"/>
      <c r="O57" s="20"/>
      <c r="P57" s="20"/>
      <c r="Q57" s="20"/>
      <c r="S57" s="51"/>
      <c r="T57" s="48"/>
      <c r="U57" s="48"/>
      <c r="V57" s="48"/>
      <c r="W57" s="48"/>
      <c r="X57" s="48"/>
      <c r="Y57" s="48"/>
      <c r="AA57" s="34"/>
      <c r="AB57" s="51"/>
      <c r="AC57" s="20"/>
      <c r="AD57" s="20"/>
      <c r="AE57" s="20"/>
      <c r="AF57" s="20"/>
      <c r="AG57" s="20"/>
      <c r="AH57" s="20"/>
      <c r="AI57" s="34"/>
      <c r="AJ57" s="33"/>
      <c r="AK57" s="33"/>
    </row>
    <row r="58" spans="1:37" x14ac:dyDescent="0.2">
      <c r="A58" s="10"/>
      <c r="B58" s="6">
        <v>8050</v>
      </c>
      <c r="C58" s="7">
        <v>0.17899999999999999</v>
      </c>
      <c r="D58" s="50"/>
      <c r="E58" s="50"/>
      <c r="F58" s="50"/>
      <c r="G58" s="50"/>
      <c r="H58" s="50"/>
      <c r="I58" s="10"/>
      <c r="K58" s="51"/>
      <c r="L58" s="20"/>
      <c r="M58" s="20"/>
      <c r="N58" s="20"/>
      <c r="O58" s="20"/>
      <c r="P58" s="20"/>
      <c r="Q58" s="20"/>
      <c r="S58" s="51"/>
      <c r="T58" s="48"/>
      <c r="U58" s="48"/>
      <c r="V58" s="48"/>
      <c r="W58" s="48"/>
      <c r="X58" s="48"/>
      <c r="Y58" s="48"/>
      <c r="AA58" s="34"/>
      <c r="AB58" s="51"/>
      <c r="AC58" s="20"/>
      <c r="AD58" s="20"/>
      <c r="AE58" s="20"/>
      <c r="AF58" s="20"/>
      <c r="AG58" s="20"/>
      <c r="AH58" s="20"/>
      <c r="AI58" s="34"/>
      <c r="AJ58" s="33"/>
      <c r="AK58" s="33"/>
    </row>
    <row r="59" spans="1:37" x14ac:dyDescent="0.2">
      <c r="A59" s="10"/>
      <c r="B59" s="8" t="s">
        <v>2</v>
      </c>
      <c r="C59" s="9">
        <v>1443.92</v>
      </c>
      <c r="D59" s="50"/>
      <c r="E59" s="50"/>
      <c r="F59" s="50"/>
      <c r="G59" s="50"/>
      <c r="H59" s="50"/>
      <c r="I59" s="10"/>
      <c r="K59" s="51"/>
      <c r="L59" s="20"/>
      <c r="M59" s="20"/>
      <c r="N59" s="20"/>
      <c r="O59" s="20"/>
      <c r="P59" s="20"/>
      <c r="Q59" s="20"/>
      <c r="S59" s="51"/>
      <c r="T59" s="48"/>
      <c r="U59" s="48"/>
      <c r="V59" s="48"/>
      <c r="W59" s="48"/>
      <c r="X59" s="48"/>
      <c r="Y59" s="48"/>
      <c r="AA59" s="34"/>
      <c r="AB59" s="51"/>
      <c r="AC59" s="20"/>
      <c r="AD59" s="20"/>
      <c r="AE59" s="20"/>
      <c r="AF59" s="20"/>
      <c r="AG59" s="20"/>
      <c r="AH59" s="20"/>
      <c r="AI59" s="34"/>
      <c r="AJ59" s="33"/>
      <c r="AK59" s="33"/>
    </row>
    <row r="60" spans="1:37" x14ac:dyDescent="0.2">
      <c r="A60" s="10"/>
      <c r="B60" s="10"/>
      <c r="C60" s="10"/>
      <c r="D60" s="10"/>
      <c r="E60" s="10"/>
      <c r="F60" s="10"/>
      <c r="G60" s="10"/>
      <c r="H60" s="10"/>
      <c r="I60" s="10"/>
      <c r="AA60" s="34"/>
      <c r="AB60" s="34"/>
      <c r="AC60" s="34"/>
      <c r="AD60" s="34"/>
      <c r="AE60" s="34"/>
      <c r="AF60" s="34"/>
      <c r="AG60" s="34"/>
      <c r="AH60" s="34"/>
      <c r="AI60" s="34"/>
      <c r="AJ60" s="33"/>
      <c r="AK60" s="33"/>
    </row>
    <row r="61" spans="1:37" x14ac:dyDescent="0.2">
      <c r="A61" s="10"/>
      <c r="B61" s="72" t="s">
        <v>15</v>
      </c>
      <c r="C61" s="74"/>
      <c r="D61" s="74"/>
      <c r="E61" s="74"/>
      <c r="F61" s="74"/>
      <c r="G61" s="74"/>
      <c r="H61" s="73"/>
      <c r="I61" s="10"/>
      <c r="K61" s="49"/>
      <c r="L61" s="49"/>
      <c r="M61" s="49"/>
      <c r="N61" s="49"/>
      <c r="O61" s="49"/>
      <c r="P61" s="49"/>
      <c r="Q61" s="49"/>
      <c r="R61" s="49"/>
      <c r="S61" s="49"/>
      <c r="T61" s="49"/>
      <c r="U61" s="49"/>
      <c r="V61" s="49"/>
      <c r="W61" s="49"/>
      <c r="X61" s="49"/>
      <c r="Y61" s="49"/>
      <c r="AA61" s="34"/>
      <c r="AB61" s="34"/>
      <c r="AC61" s="34"/>
      <c r="AD61" s="34"/>
      <c r="AE61" s="34"/>
      <c r="AF61" s="34"/>
      <c r="AG61" s="34"/>
      <c r="AH61" s="34"/>
      <c r="AI61" s="34"/>
      <c r="AJ61" s="33"/>
      <c r="AK61" s="33"/>
    </row>
    <row r="62" spans="1:37" x14ac:dyDescent="0.2">
      <c r="A62" s="10"/>
      <c r="B62" s="11" t="s">
        <v>3</v>
      </c>
      <c r="C62" s="12" t="s">
        <v>4</v>
      </c>
      <c r="D62" s="13" t="s">
        <v>5</v>
      </c>
      <c r="E62" s="12" t="s">
        <v>6</v>
      </c>
      <c r="F62" s="13" t="s">
        <v>7</v>
      </c>
      <c r="G62" s="13" t="s">
        <v>8</v>
      </c>
      <c r="H62" s="14" t="s">
        <v>9</v>
      </c>
      <c r="I62" s="10"/>
      <c r="K62" s="49"/>
      <c r="L62" s="49"/>
      <c r="M62" s="49"/>
      <c r="N62" s="49"/>
      <c r="O62" s="49"/>
      <c r="P62" s="49"/>
      <c r="Q62" s="49"/>
      <c r="R62" s="49"/>
      <c r="S62" s="49"/>
      <c r="T62" s="49"/>
      <c r="U62" s="49"/>
      <c r="V62" s="49"/>
      <c r="W62" s="49"/>
      <c r="X62" s="49"/>
      <c r="Y62" s="49"/>
      <c r="AA62" s="34"/>
      <c r="AB62" s="34"/>
      <c r="AC62" s="34"/>
      <c r="AD62" s="34"/>
      <c r="AE62" s="34"/>
      <c r="AF62" s="34"/>
      <c r="AG62" s="34"/>
      <c r="AH62" s="34"/>
      <c r="AI62" s="34"/>
    </row>
    <row r="63" spans="1:37" x14ac:dyDescent="0.2">
      <c r="A63" s="10"/>
      <c r="B63" s="44" t="s">
        <v>22</v>
      </c>
      <c r="C63" s="30">
        <v>0.75</v>
      </c>
      <c r="D63" s="30">
        <v>0.75</v>
      </c>
      <c r="E63" s="30">
        <v>0.75</v>
      </c>
      <c r="F63" s="30">
        <v>0.75</v>
      </c>
      <c r="G63" s="30">
        <v>0.75</v>
      </c>
      <c r="H63" s="30"/>
      <c r="I63" s="10"/>
      <c r="K63" s="49"/>
      <c r="L63" s="49"/>
      <c r="M63" s="49"/>
      <c r="N63" s="49"/>
      <c r="O63" s="49"/>
      <c r="P63" s="49"/>
      <c r="Q63" s="49"/>
      <c r="R63" s="49"/>
      <c r="S63" s="49"/>
      <c r="T63" s="49"/>
      <c r="U63" s="49"/>
      <c r="V63" s="49"/>
      <c r="W63" s="49"/>
      <c r="X63" s="49"/>
      <c r="Y63" s="49"/>
      <c r="AA63" s="34"/>
      <c r="AB63" s="34"/>
      <c r="AC63" s="34"/>
      <c r="AD63" s="34"/>
      <c r="AE63" s="34"/>
      <c r="AF63" s="34"/>
      <c r="AG63" s="34"/>
      <c r="AH63" s="34"/>
      <c r="AI63" s="34"/>
    </row>
    <row r="64" spans="1:37" x14ac:dyDescent="0.2">
      <c r="A64" s="10"/>
      <c r="B64" s="45">
        <v>15</v>
      </c>
      <c r="C64" s="30">
        <v>0.75</v>
      </c>
      <c r="D64" s="30">
        <v>0.75</v>
      </c>
      <c r="E64" s="30">
        <v>0.75</v>
      </c>
      <c r="F64" s="30">
        <v>0.75</v>
      </c>
      <c r="G64" s="30">
        <v>0.75</v>
      </c>
      <c r="H64" s="30">
        <v>0.75</v>
      </c>
      <c r="I64" s="10"/>
      <c r="K64" s="49"/>
      <c r="L64" s="49"/>
      <c r="M64" s="49"/>
      <c r="N64" s="49"/>
      <c r="O64" s="49"/>
      <c r="P64" s="49"/>
      <c r="Q64" s="49"/>
      <c r="R64" s="49"/>
      <c r="S64" s="49"/>
      <c r="T64" s="49"/>
      <c r="U64" s="49"/>
      <c r="V64" s="49"/>
      <c r="W64" s="49"/>
      <c r="X64" s="49"/>
      <c r="Y64" s="49"/>
      <c r="AA64" s="34"/>
      <c r="AB64" s="34"/>
      <c r="AC64" s="34"/>
      <c r="AD64" s="34"/>
      <c r="AE64" s="34"/>
      <c r="AF64" s="34"/>
      <c r="AG64" s="34"/>
      <c r="AH64" s="34"/>
      <c r="AI64" s="34"/>
    </row>
    <row r="65" spans="1:35" x14ac:dyDescent="0.2">
      <c r="A65" s="10"/>
      <c r="B65" s="45">
        <v>14</v>
      </c>
      <c r="C65" s="30">
        <v>0.75</v>
      </c>
      <c r="D65" s="30">
        <v>0.75</v>
      </c>
      <c r="E65" s="30">
        <v>0.75</v>
      </c>
      <c r="F65" s="30">
        <v>0.75</v>
      </c>
      <c r="G65" s="30">
        <v>0.75</v>
      </c>
      <c r="H65" s="30">
        <v>0.75</v>
      </c>
      <c r="I65" s="10"/>
      <c r="K65" s="49"/>
      <c r="L65" s="49"/>
      <c r="M65" s="49"/>
      <c r="N65" s="49"/>
      <c r="O65" s="49"/>
      <c r="P65" s="49"/>
      <c r="Q65" s="49"/>
      <c r="R65" s="49"/>
      <c r="S65" s="49"/>
      <c r="T65" s="49"/>
      <c r="U65" s="49"/>
      <c r="V65" s="49"/>
      <c r="W65" s="49"/>
      <c r="X65" s="49"/>
      <c r="Y65" s="49"/>
      <c r="AA65" s="34"/>
      <c r="AB65" s="34"/>
      <c r="AC65" s="34"/>
      <c r="AD65" s="34"/>
      <c r="AE65" s="34"/>
      <c r="AF65" s="34"/>
      <c r="AG65" s="34"/>
      <c r="AH65" s="34"/>
      <c r="AI65" s="34"/>
    </row>
    <row r="66" spans="1:35" x14ac:dyDescent="0.2">
      <c r="A66" s="10"/>
      <c r="B66" s="45">
        <v>13</v>
      </c>
      <c r="C66" s="30">
        <v>0.75</v>
      </c>
      <c r="D66" s="30">
        <v>0.75</v>
      </c>
      <c r="E66" s="30">
        <v>0.75</v>
      </c>
      <c r="F66" s="30">
        <v>0.75</v>
      </c>
      <c r="G66" s="30">
        <v>0.75</v>
      </c>
      <c r="H66" s="30">
        <v>0.75</v>
      </c>
      <c r="I66" s="10"/>
      <c r="K66" s="49"/>
      <c r="L66" s="49"/>
      <c r="M66" s="49"/>
      <c r="N66" s="49"/>
      <c r="O66" s="49"/>
      <c r="P66" s="49"/>
      <c r="Q66" s="49"/>
      <c r="R66" s="49"/>
      <c r="S66" s="49"/>
      <c r="T66" s="49"/>
      <c r="U66" s="49"/>
      <c r="V66" s="49"/>
      <c r="W66" s="49"/>
      <c r="X66" s="49"/>
      <c r="Y66" s="49"/>
      <c r="AA66" s="34"/>
      <c r="AB66" s="34"/>
      <c r="AC66" s="34"/>
      <c r="AD66" s="34"/>
      <c r="AE66" s="34"/>
      <c r="AF66" s="34"/>
      <c r="AG66" s="34"/>
      <c r="AH66" s="34"/>
      <c r="AI66" s="34"/>
    </row>
    <row r="67" spans="1:35" x14ac:dyDescent="0.2">
      <c r="A67" s="10"/>
      <c r="B67" s="47">
        <v>12</v>
      </c>
      <c r="C67" s="29">
        <v>0.9</v>
      </c>
      <c r="D67" s="29">
        <v>0.9</v>
      </c>
      <c r="E67" s="29">
        <v>0.9</v>
      </c>
      <c r="F67" s="29">
        <v>0.9</v>
      </c>
      <c r="G67" s="29">
        <v>0.9</v>
      </c>
      <c r="H67" s="29">
        <v>0.9</v>
      </c>
      <c r="I67" s="10"/>
      <c r="K67" s="49"/>
      <c r="L67" s="49"/>
      <c r="M67" s="49"/>
      <c r="N67" s="49"/>
      <c r="O67" s="49"/>
      <c r="P67" s="49"/>
      <c r="Q67" s="49"/>
      <c r="R67" s="49"/>
      <c r="S67" s="49"/>
      <c r="T67" s="49"/>
      <c r="U67" s="49"/>
      <c r="V67" s="49"/>
      <c r="W67" s="49"/>
      <c r="X67" s="49"/>
      <c r="Y67" s="49"/>
      <c r="AA67" s="34"/>
      <c r="AB67" s="34"/>
      <c r="AC67" s="34"/>
      <c r="AD67" s="34"/>
      <c r="AE67" s="34"/>
      <c r="AF67" s="34"/>
      <c r="AG67" s="34"/>
      <c r="AH67" s="34"/>
      <c r="AI67" s="34"/>
    </row>
    <row r="68" spans="1:35" x14ac:dyDescent="0.2">
      <c r="A68" s="10"/>
      <c r="B68" s="47">
        <v>11</v>
      </c>
      <c r="C68" s="29">
        <v>0.9</v>
      </c>
      <c r="D68" s="29">
        <v>0.9</v>
      </c>
      <c r="E68" s="29">
        <v>0.9</v>
      </c>
      <c r="F68" s="29">
        <v>0.9</v>
      </c>
      <c r="G68" s="29">
        <v>0.9</v>
      </c>
      <c r="H68" s="29">
        <v>0.9</v>
      </c>
      <c r="I68" s="10"/>
      <c r="K68" s="49"/>
      <c r="L68" s="49"/>
      <c r="M68" s="49"/>
      <c r="N68" s="49"/>
      <c r="O68" s="49"/>
      <c r="P68" s="49"/>
      <c r="Q68" s="49"/>
      <c r="R68" s="49"/>
      <c r="S68" s="49"/>
      <c r="T68" s="49"/>
      <c r="U68" s="49"/>
      <c r="V68" s="49"/>
      <c r="W68" s="49"/>
      <c r="X68" s="49"/>
      <c r="Y68" s="49"/>
      <c r="AA68" s="34"/>
      <c r="AB68" s="34"/>
      <c r="AC68" s="34"/>
      <c r="AD68" s="34"/>
      <c r="AE68" s="34"/>
      <c r="AF68" s="34"/>
      <c r="AG68" s="34"/>
      <c r="AH68" s="34"/>
      <c r="AI68" s="34"/>
    </row>
    <row r="69" spans="1:35" x14ac:dyDescent="0.2">
      <c r="A69" s="10"/>
      <c r="B69" s="47">
        <v>10</v>
      </c>
      <c r="C69" s="29">
        <v>0.9</v>
      </c>
      <c r="D69" s="29">
        <v>0.9</v>
      </c>
      <c r="E69" s="29">
        <v>0.9</v>
      </c>
      <c r="F69" s="29">
        <v>0.9</v>
      </c>
      <c r="G69" s="29">
        <v>0.9</v>
      </c>
      <c r="H69" s="29">
        <v>0.9</v>
      </c>
      <c r="I69" s="10"/>
      <c r="K69" s="49"/>
      <c r="L69" s="49"/>
      <c r="M69" s="49"/>
      <c r="N69" s="49"/>
      <c r="O69" s="49"/>
      <c r="P69" s="49"/>
      <c r="Q69" s="49"/>
      <c r="R69" s="49"/>
      <c r="S69" s="49"/>
      <c r="T69" s="49"/>
      <c r="U69" s="49"/>
      <c r="V69" s="49"/>
      <c r="W69" s="49"/>
      <c r="X69" s="49"/>
      <c r="Y69" s="49"/>
      <c r="AA69" s="34"/>
      <c r="AB69" s="34"/>
      <c r="AC69" s="34"/>
      <c r="AD69" s="34"/>
      <c r="AE69" s="34"/>
      <c r="AF69" s="34"/>
      <c r="AG69" s="34"/>
      <c r="AH69" s="34"/>
      <c r="AI69" s="34"/>
    </row>
    <row r="70" spans="1:35" x14ac:dyDescent="0.2">
      <c r="A70" s="10"/>
      <c r="B70" s="47" t="s">
        <v>23</v>
      </c>
      <c r="C70" s="29">
        <v>0.9</v>
      </c>
      <c r="D70" s="29">
        <v>0.9</v>
      </c>
      <c r="E70" s="29">
        <v>0.9</v>
      </c>
      <c r="F70" s="29">
        <v>0.9</v>
      </c>
      <c r="G70" s="29">
        <v>0.9</v>
      </c>
      <c r="H70" s="29">
        <v>0.9</v>
      </c>
      <c r="I70" s="10"/>
      <c r="K70" s="49"/>
      <c r="L70" s="49"/>
      <c r="M70" s="49"/>
      <c r="N70" s="49"/>
      <c r="O70" s="49"/>
      <c r="P70" s="49"/>
      <c r="Q70" s="49"/>
      <c r="R70" s="49"/>
      <c r="S70" s="49"/>
      <c r="T70" s="49"/>
      <c r="U70" s="49"/>
      <c r="V70" s="49"/>
      <c r="W70" s="49"/>
      <c r="X70" s="49"/>
      <c r="Y70" s="49"/>
      <c r="AA70" s="34"/>
      <c r="AB70" s="34"/>
      <c r="AC70" s="34"/>
      <c r="AD70" s="34"/>
      <c r="AE70" s="34"/>
      <c r="AF70" s="34"/>
      <c r="AG70" s="34"/>
      <c r="AH70" s="34"/>
      <c r="AI70" s="34"/>
    </row>
    <row r="71" spans="1:35" x14ac:dyDescent="0.2">
      <c r="A71" s="10"/>
      <c r="B71" s="47" t="s">
        <v>12</v>
      </c>
      <c r="C71" s="29">
        <v>0.9</v>
      </c>
      <c r="D71" s="29">
        <v>0.9</v>
      </c>
      <c r="E71" s="29">
        <v>0.9</v>
      </c>
      <c r="F71" s="29">
        <v>0.9</v>
      </c>
      <c r="G71" s="29">
        <v>0.9</v>
      </c>
      <c r="H71" s="29">
        <v>0.9</v>
      </c>
      <c r="I71" s="10"/>
      <c r="K71" s="49"/>
      <c r="L71" s="49"/>
      <c r="M71" s="49"/>
      <c r="N71" s="49"/>
      <c r="O71" s="49"/>
      <c r="P71" s="49"/>
      <c r="Q71" s="49"/>
      <c r="R71" s="49"/>
      <c r="S71" s="49"/>
      <c r="T71" s="49"/>
      <c r="U71" s="49"/>
      <c r="V71" s="49"/>
      <c r="W71" s="49"/>
      <c r="X71" s="49"/>
      <c r="Y71" s="49"/>
      <c r="AA71" s="34"/>
      <c r="AB71" s="34"/>
      <c r="AC71" s="34"/>
      <c r="AD71" s="34"/>
      <c r="AE71" s="34"/>
      <c r="AF71" s="34"/>
      <c r="AG71" s="34"/>
      <c r="AH71" s="34"/>
      <c r="AI71" s="34"/>
    </row>
    <row r="72" spans="1:35" x14ac:dyDescent="0.2">
      <c r="A72" s="10"/>
      <c r="B72" s="47" t="s">
        <v>13</v>
      </c>
      <c r="C72" s="29">
        <v>0.9</v>
      </c>
      <c r="D72" s="29">
        <v>0.9</v>
      </c>
      <c r="E72" s="29">
        <v>0.9</v>
      </c>
      <c r="F72" s="29">
        <v>0.9</v>
      </c>
      <c r="G72" s="29">
        <v>0.9</v>
      </c>
      <c r="H72" s="29">
        <v>0.9</v>
      </c>
      <c r="I72" s="10"/>
      <c r="K72" s="49"/>
      <c r="L72" s="49"/>
      <c r="M72" s="49"/>
      <c r="N72" s="49"/>
      <c r="O72" s="49"/>
      <c r="P72" s="49"/>
      <c r="Q72" s="49"/>
      <c r="R72" s="49"/>
      <c r="S72" s="49"/>
      <c r="T72" s="49"/>
      <c r="U72" s="49"/>
      <c r="V72" s="49"/>
      <c r="W72" s="49"/>
      <c r="X72" s="49"/>
      <c r="Y72" s="49"/>
      <c r="AA72" s="34"/>
      <c r="AB72" s="34"/>
      <c r="AC72" s="34"/>
      <c r="AD72" s="34"/>
      <c r="AE72" s="34"/>
      <c r="AF72" s="34"/>
      <c r="AG72" s="34"/>
      <c r="AH72" s="34"/>
      <c r="AI72" s="34"/>
    </row>
    <row r="73" spans="1:35" x14ac:dyDescent="0.2">
      <c r="A73" s="10"/>
      <c r="B73" s="45">
        <v>8</v>
      </c>
      <c r="C73" s="30">
        <v>0.95</v>
      </c>
      <c r="D73" s="30">
        <v>0.95</v>
      </c>
      <c r="E73" s="30">
        <v>0.95</v>
      </c>
      <c r="F73" s="30">
        <v>0.95</v>
      </c>
      <c r="G73" s="30">
        <v>0.95</v>
      </c>
      <c r="H73" s="30">
        <v>0.95</v>
      </c>
      <c r="I73" s="10"/>
      <c r="K73" s="49"/>
      <c r="L73" s="49"/>
      <c r="M73" s="49"/>
      <c r="N73" s="49"/>
      <c r="O73" s="49"/>
      <c r="P73" s="49"/>
      <c r="Q73" s="49"/>
      <c r="R73" s="49"/>
      <c r="S73" s="49"/>
      <c r="T73" s="49"/>
      <c r="U73" s="49"/>
      <c r="V73" s="49"/>
      <c r="W73" s="49"/>
      <c r="X73" s="49"/>
      <c r="Y73" s="49"/>
      <c r="AA73" s="34"/>
      <c r="AB73" s="34"/>
      <c r="AC73" s="34"/>
      <c r="AD73" s="34"/>
      <c r="AE73" s="34"/>
      <c r="AF73" s="34"/>
      <c r="AG73" s="34"/>
      <c r="AH73" s="34"/>
      <c r="AI73" s="34"/>
    </row>
    <row r="74" spans="1:35" x14ac:dyDescent="0.2">
      <c r="A74" s="10"/>
      <c r="B74" s="45">
        <v>7</v>
      </c>
      <c r="C74" s="30">
        <v>0.95</v>
      </c>
      <c r="D74" s="30">
        <v>0.95</v>
      </c>
      <c r="E74" s="30">
        <v>0.95</v>
      </c>
      <c r="F74" s="30">
        <v>0.95</v>
      </c>
      <c r="G74" s="30">
        <v>0.95</v>
      </c>
      <c r="H74" s="30">
        <v>0.95</v>
      </c>
      <c r="I74" s="10"/>
      <c r="K74" s="49"/>
      <c r="L74" s="49"/>
      <c r="M74" s="49"/>
      <c r="N74" s="49"/>
      <c r="O74" s="49"/>
      <c r="P74" s="49"/>
      <c r="Q74" s="49"/>
      <c r="R74" s="49"/>
      <c r="S74" s="49"/>
      <c r="T74" s="49"/>
      <c r="U74" s="49"/>
      <c r="V74" s="49"/>
      <c r="W74" s="49"/>
      <c r="X74" s="49"/>
      <c r="Y74" s="49"/>
      <c r="AA74" s="34"/>
      <c r="AB74" s="34"/>
      <c r="AC74" s="34"/>
      <c r="AD74" s="34"/>
      <c r="AE74" s="34"/>
      <c r="AF74" s="34"/>
      <c r="AG74" s="34"/>
      <c r="AH74" s="34"/>
      <c r="AI74" s="34"/>
    </row>
    <row r="75" spans="1:35" x14ac:dyDescent="0.2">
      <c r="A75" s="10"/>
      <c r="B75" s="45">
        <v>6</v>
      </c>
      <c r="C75" s="30">
        <v>0.95</v>
      </c>
      <c r="D75" s="30">
        <v>0.95</v>
      </c>
      <c r="E75" s="30">
        <v>0.95</v>
      </c>
      <c r="F75" s="30">
        <v>0.95</v>
      </c>
      <c r="G75" s="30">
        <v>0.95</v>
      </c>
      <c r="H75" s="30">
        <v>0.95</v>
      </c>
      <c r="I75" s="10"/>
      <c r="K75" s="49"/>
      <c r="L75" s="49"/>
      <c r="M75" s="49"/>
      <c r="N75" s="49"/>
      <c r="O75" s="49"/>
      <c r="P75" s="49"/>
      <c r="Q75" s="49"/>
      <c r="R75" s="49"/>
      <c r="S75" s="49"/>
      <c r="T75" s="49"/>
      <c r="U75" s="49"/>
      <c r="V75" s="49"/>
      <c r="W75" s="49"/>
      <c r="X75" s="49"/>
      <c r="Y75" s="49"/>
      <c r="AA75" s="34"/>
      <c r="AB75" s="34"/>
      <c r="AC75" s="34"/>
      <c r="AD75" s="34"/>
      <c r="AE75" s="34"/>
      <c r="AF75" s="34"/>
      <c r="AG75" s="34"/>
      <c r="AH75" s="34"/>
      <c r="AI75" s="34"/>
    </row>
    <row r="76" spans="1:35" x14ac:dyDescent="0.2">
      <c r="A76" s="10"/>
      <c r="B76" s="45">
        <v>5</v>
      </c>
      <c r="C76" s="30">
        <v>0.95</v>
      </c>
      <c r="D76" s="30">
        <v>0.95</v>
      </c>
      <c r="E76" s="30">
        <v>0.95</v>
      </c>
      <c r="F76" s="30">
        <v>0.95</v>
      </c>
      <c r="G76" s="30">
        <v>0.95</v>
      </c>
      <c r="H76" s="30">
        <v>0.95</v>
      </c>
      <c r="I76" s="10"/>
      <c r="K76" s="49"/>
      <c r="L76" s="49"/>
      <c r="M76" s="49"/>
      <c r="N76" s="49"/>
      <c r="O76" s="49"/>
      <c r="P76" s="49"/>
      <c r="Q76" s="49"/>
      <c r="R76" s="49"/>
      <c r="S76" s="49"/>
      <c r="T76" s="49"/>
      <c r="U76" s="49"/>
      <c r="V76" s="49"/>
      <c r="W76" s="49"/>
      <c r="X76" s="49"/>
      <c r="Y76" s="49"/>
      <c r="AA76" s="34"/>
      <c r="AB76" s="34"/>
      <c r="AC76" s="34"/>
      <c r="AD76" s="34"/>
      <c r="AE76" s="34"/>
      <c r="AF76" s="34"/>
      <c r="AG76" s="34"/>
      <c r="AH76" s="34"/>
      <c r="AI76" s="34"/>
    </row>
    <row r="77" spans="1:35" x14ac:dyDescent="0.2">
      <c r="A77" s="10"/>
      <c r="B77" s="45">
        <v>4</v>
      </c>
      <c r="C77" s="30">
        <v>0.95</v>
      </c>
      <c r="D77" s="30">
        <v>0.95</v>
      </c>
      <c r="E77" s="30">
        <v>0.95</v>
      </c>
      <c r="F77" s="30">
        <v>0.95</v>
      </c>
      <c r="G77" s="30">
        <v>0.95</v>
      </c>
      <c r="H77" s="30">
        <v>0.95</v>
      </c>
      <c r="I77" s="10"/>
      <c r="K77" s="49"/>
      <c r="L77" s="49"/>
      <c r="M77" s="49"/>
      <c r="N77" s="49"/>
      <c r="O77" s="49"/>
      <c r="P77" s="49"/>
      <c r="Q77" s="49"/>
      <c r="R77" s="49"/>
      <c r="S77" s="49"/>
      <c r="T77" s="49"/>
      <c r="U77" s="49"/>
      <c r="V77" s="49"/>
      <c r="W77" s="49"/>
      <c r="X77" s="49"/>
      <c r="Y77" s="49"/>
      <c r="AA77" s="34"/>
      <c r="AB77" s="34"/>
      <c r="AC77" s="34"/>
      <c r="AD77" s="34"/>
      <c r="AE77" s="34"/>
      <c r="AF77" s="34"/>
      <c r="AG77" s="34"/>
      <c r="AH77" s="34"/>
      <c r="AI77" s="34"/>
    </row>
    <row r="78" spans="1:35" x14ac:dyDescent="0.2">
      <c r="A78" s="10"/>
      <c r="B78" s="45">
        <v>3</v>
      </c>
      <c r="C78" s="30">
        <v>0.95</v>
      </c>
      <c r="D78" s="30">
        <v>0.95</v>
      </c>
      <c r="E78" s="30">
        <v>0.95</v>
      </c>
      <c r="F78" s="30">
        <v>0.95</v>
      </c>
      <c r="G78" s="30">
        <v>0.95</v>
      </c>
      <c r="H78" s="30">
        <v>0.95</v>
      </c>
      <c r="I78" s="10"/>
      <c r="K78" s="49"/>
      <c r="L78" s="49"/>
      <c r="M78" s="49"/>
      <c r="N78" s="49"/>
      <c r="O78" s="49"/>
      <c r="P78" s="49"/>
      <c r="Q78" s="49"/>
      <c r="R78" s="49"/>
      <c r="S78" s="49"/>
      <c r="T78" s="49"/>
      <c r="U78" s="49"/>
      <c r="V78" s="49"/>
      <c r="W78" s="49"/>
      <c r="X78" s="49"/>
      <c r="Y78" s="49"/>
      <c r="AA78" s="34"/>
      <c r="AB78" s="34"/>
      <c r="AC78" s="34"/>
      <c r="AD78" s="34"/>
      <c r="AE78" s="34"/>
      <c r="AF78" s="34"/>
      <c r="AG78" s="34"/>
      <c r="AH78" s="34"/>
      <c r="AI78" s="34"/>
    </row>
    <row r="79" spans="1:35" x14ac:dyDescent="0.2">
      <c r="A79" s="10"/>
      <c r="B79" s="45" t="s">
        <v>24</v>
      </c>
      <c r="C79" s="30">
        <v>0.95</v>
      </c>
      <c r="D79" s="30">
        <v>0.95</v>
      </c>
      <c r="E79" s="30">
        <v>0.95</v>
      </c>
      <c r="F79" s="30">
        <v>0.95</v>
      </c>
      <c r="G79" s="30">
        <v>0.95</v>
      </c>
      <c r="H79" s="30">
        <v>0.95</v>
      </c>
      <c r="I79" s="10"/>
      <c r="K79" s="49"/>
      <c r="L79" s="49"/>
      <c r="M79" s="49"/>
      <c r="N79" s="49"/>
      <c r="O79" s="49"/>
      <c r="P79" s="49"/>
      <c r="Q79" s="49"/>
      <c r="R79" s="49"/>
      <c r="S79" s="49"/>
      <c r="T79" s="49"/>
      <c r="U79" s="49"/>
      <c r="V79" s="49"/>
      <c r="W79" s="49"/>
      <c r="X79" s="49"/>
      <c r="Y79" s="49"/>
      <c r="AA79" s="34"/>
      <c r="AB79" s="34"/>
      <c r="AC79" s="34"/>
      <c r="AD79" s="34"/>
      <c r="AE79" s="34"/>
      <c r="AF79" s="34"/>
      <c r="AG79" s="34"/>
      <c r="AH79" s="34"/>
      <c r="AI79" s="34"/>
    </row>
    <row r="80" spans="1:35" x14ac:dyDescent="0.2">
      <c r="A80" s="10"/>
      <c r="B80" s="45">
        <v>2</v>
      </c>
      <c r="C80" s="30">
        <v>0.95</v>
      </c>
      <c r="D80" s="30">
        <v>0.95</v>
      </c>
      <c r="E80" s="30">
        <v>0.95</v>
      </c>
      <c r="F80" s="30">
        <v>0.95</v>
      </c>
      <c r="G80" s="30">
        <v>0.95</v>
      </c>
      <c r="H80" s="30">
        <v>0.95</v>
      </c>
      <c r="I80" s="10"/>
      <c r="K80" s="49"/>
      <c r="L80" s="49"/>
      <c r="M80" s="49"/>
      <c r="N80" s="49"/>
      <c r="O80" s="49"/>
      <c r="P80" s="49"/>
      <c r="Q80" s="49"/>
      <c r="R80" s="49"/>
      <c r="S80" s="49"/>
      <c r="T80" s="49"/>
      <c r="U80" s="49"/>
      <c r="V80" s="49"/>
      <c r="W80" s="49"/>
      <c r="X80" s="49"/>
      <c r="Y80" s="49"/>
      <c r="AA80" s="34"/>
      <c r="AB80" s="34"/>
      <c r="AC80" s="34"/>
      <c r="AD80" s="34"/>
      <c r="AE80" s="34"/>
      <c r="AF80" s="34"/>
      <c r="AG80" s="34"/>
      <c r="AH80" s="34"/>
      <c r="AI80" s="34"/>
    </row>
    <row r="81" spans="1:35" x14ac:dyDescent="0.2">
      <c r="A81" s="10"/>
      <c r="B81" s="46">
        <v>1</v>
      </c>
      <c r="C81" s="30"/>
      <c r="D81" s="30">
        <v>0.95</v>
      </c>
      <c r="E81" s="30">
        <v>0.95</v>
      </c>
      <c r="F81" s="30">
        <v>0.95</v>
      </c>
      <c r="G81" s="30">
        <v>0.95</v>
      </c>
      <c r="H81" s="30">
        <v>0.95</v>
      </c>
      <c r="I81" s="10"/>
      <c r="K81" s="49"/>
      <c r="L81" s="49"/>
      <c r="M81" s="49"/>
      <c r="N81" s="49"/>
      <c r="O81" s="49"/>
      <c r="P81" s="49"/>
      <c r="Q81" s="49"/>
      <c r="R81" s="49"/>
      <c r="S81" s="49"/>
      <c r="T81" s="49"/>
      <c r="U81" s="49"/>
      <c r="V81" s="49"/>
      <c r="W81" s="49"/>
      <c r="X81" s="49"/>
      <c r="Y81" s="49"/>
      <c r="AA81" s="34"/>
      <c r="AB81" s="34"/>
      <c r="AC81" s="34"/>
      <c r="AD81" s="34"/>
      <c r="AE81" s="34"/>
      <c r="AF81" s="34"/>
      <c r="AG81" s="34"/>
      <c r="AH81" s="34"/>
      <c r="AI81" s="34"/>
    </row>
    <row r="82" spans="1:35" x14ac:dyDescent="0.2">
      <c r="A82" s="10"/>
      <c r="B82" s="10"/>
      <c r="C82" s="10"/>
      <c r="D82" s="10"/>
      <c r="E82" s="10"/>
      <c r="F82" s="10"/>
      <c r="G82" s="10"/>
      <c r="H82" s="10"/>
      <c r="I82" s="10"/>
      <c r="AA82" s="34"/>
      <c r="AB82" s="34"/>
      <c r="AC82" s="34"/>
      <c r="AD82" s="34"/>
      <c r="AE82" s="34"/>
      <c r="AF82" s="34"/>
      <c r="AG82" s="34"/>
      <c r="AH82" s="34"/>
      <c r="AI82" s="34"/>
    </row>
  </sheetData>
  <mergeCells count="8">
    <mergeCell ref="K30:Q30"/>
    <mergeCell ref="S30:Y30"/>
    <mergeCell ref="AB30:AH30"/>
    <mergeCell ref="B52:C52"/>
    <mergeCell ref="B61:H61"/>
    <mergeCell ref="B17:C17"/>
    <mergeCell ref="B28:C28"/>
    <mergeCell ref="B30:H30"/>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4071F858F499B642B9867CD4E0D508D2" ma:contentTypeVersion="1" ma:contentTypeDescription="Ein neues Dokument erstellen." ma:contentTypeScope="" ma:versionID="8217fcf3fbda3a29502475c54a3fca39">
  <xsd:schema xmlns:xsd="http://www.w3.org/2001/XMLSchema" xmlns:xs="http://www.w3.org/2001/XMLSchema" xmlns:p="http://schemas.microsoft.com/office/2006/metadata/properties" xmlns:ns2="a41d8d41-5d92-4712-9949-0a43d92f6cc1" targetNamespace="http://schemas.microsoft.com/office/2006/metadata/properties" ma:root="true" ma:fieldsID="104dcd6223f5ea343b7fb953fceaa794" ns2:_="">
    <xsd:import namespace="a41d8d41-5d92-4712-9949-0a43d92f6cc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1d8d41-5d92-4712-9949-0a43d92f6cc1" elementFormDefault="qualified">
    <xsd:import namespace="http://schemas.microsoft.com/office/2006/documentManagement/types"/>
    <xsd:import namespace="http://schemas.microsoft.com/office/infopath/2007/PartnerControls"/>
    <xsd:element name="SharedWithUsers" ma:index="8"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A13AD5-85AE-42EC-BD81-72CC39FAE950}">
  <ds:schemaRefs>
    <ds:schemaRef ds:uri="http://purl.org/dc/dcmitype/"/>
    <ds:schemaRef ds:uri="http://schemas.openxmlformats.org/package/2006/metadata/core-properties"/>
    <ds:schemaRef ds:uri="http://www.w3.org/XML/1998/namespace"/>
    <ds:schemaRef ds:uri="http://purl.org/dc/elements/1.1/"/>
    <ds:schemaRef ds:uri="http://schemas.microsoft.com/office/2006/metadata/properties"/>
    <ds:schemaRef ds:uri="http://schemas.microsoft.com/office/2006/documentManagement/types"/>
    <ds:schemaRef ds:uri="http://purl.org/dc/terms/"/>
    <ds:schemaRef ds:uri="http://schemas.microsoft.com/office/infopath/2007/PartnerControls"/>
    <ds:schemaRef ds:uri="a41d8d41-5d92-4712-9949-0a43d92f6cc1"/>
  </ds:schemaRefs>
</ds:datastoreItem>
</file>

<file path=customXml/itemProps2.xml><?xml version="1.0" encoding="utf-8"?>
<ds:datastoreItem xmlns:ds="http://schemas.openxmlformats.org/officeDocument/2006/customXml" ds:itemID="{1C2CDFC4-A658-412F-A4B3-AE841F86EC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1d8d41-5d92-4712-9949-0a43d92f6c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C09301-33D3-42BE-847A-61686C5769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TVöD Bund ab Apr. 22 (korrig.)</vt:lpstr>
      <vt:lpstr>TVöD Bund Jul 23 - Feb 24</vt:lpstr>
      <vt:lpstr>TVöD Bund ab März 24</vt:lpstr>
      <vt:lpstr>TVöD Bund ab Juli 24</vt:lpstr>
      <vt:lpstr>TVöD Bund ab April 25</vt:lpstr>
      <vt:lpstr>TVöD Bund ab Juli 25</vt:lpstr>
      <vt:lpstr>TVöD Bund ab Jan 26</vt:lpstr>
      <vt:lpstr>TVöD Bund ab Mai 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02_Anlage zur Dokumentation VKO Personal-TV_Personalkosten</dc:title>
  <dc:creator/>
  <cp:lastModifiedBy/>
  <dcterms:created xsi:type="dcterms:W3CDTF">2015-06-05T18:19:34Z</dcterms:created>
  <dcterms:modified xsi:type="dcterms:W3CDTF">2025-09-10T12:30:25Z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0x0101004071F858F499B642B9867CD4E0D508D2</vt:lpwstr>
  </property>
</Properties>
</file>