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4100" windowHeight="4200" firstSheet="3" activeTab="5"/>
  </bookViews>
  <sheets>
    <sheet name="TVöD VKA ab 2023 (korrigiert)" sheetId="16" r:id="rId1"/>
    <sheet name="TVöD VKA Jul 23 - Feb 24" sheetId="19" r:id="rId2"/>
    <sheet name="TVöD VKA ab März 24" sheetId="20" r:id="rId3"/>
    <sheet name="TVöD VKA ab Juli 24" sheetId="21" r:id="rId4"/>
    <sheet name="TVöD VKA ab April 25" sheetId="22" r:id="rId5"/>
    <sheet name="TVöD VKA ab Juli 25" sheetId="24" r:id="rId6"/>
    <sheet name="TVöD VKA ab Jan 26" sheetId="25" r:id="rId7"/>
    <sheet name="TVöD VKA ab Mai 26" sheetId="26" r:id="rId8"/>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49" i="26" l="1"/>
  <c r="Y49" i="26" s="1"/>
  <c r="AH49" i="26" s="1"/>
  <c r="P49" i="26"/>
  <c r="X49" i="26" s="1"/>
  <c r="AG49" i="26" s="1"/>
  <c r="O49" i="26"/>
  <c r="W49" i="26" s="1"/>
  <c r="AF49" i="26" s="1"/>
  <c r="N49" i="26"/>
  <c r="V49" i="26" s="1"/>
  <c r="AE49" i="26" s="1"/>
  <c r="M49" i="26"/>
  <c r="U49" i="26" s="1"/>
  <c r="AD49" i="26" s="1"/>
  <c r="L49" i="26"/>
  <c r="T49" i="26" s="1"/>
  <c r="AC49" i="26" s="1"/>
  <c r="W48" i="26"/>
  <c r="AF48" i="26" s="1"/>
  <c r="Q48" i="26"/>
  <c r="Y48" i="26" s="1"/>
  <c r="AH48" i="26" s="1"/>
  <c r="P48" i="26"/>
  <c r="X48" i="26" s="1"/>
  <c r="AG48" i="26" s="1"/>
  <c r="O48" i="26"/>
  <c r="N48" i="26"/>
  <c r="V48" i="26" s="1"/>
  <c r="AE48" i="26" s="1"/>
  <c r="M48" i="26"/>
  <c r="U48" i="26" s="1"/>
  <c r="AD48" i="26" s="1"/>
  <c r="L48" i="26"/>
  <c r="T48" i="26" s="1"/>
  <c r="AC48" i="26" s="1"/>
  <c r="Q47" i="26"/>
  <c r="Y47" i="26" s="1"/>
  <c r="AH47" i="26" s="1"/>
  <c r="P47" i="26"/>
  <c r="X47" i="26" s="1"/>
  <c r="AG47" i="26" s="1"/>
  <c r="O47" i="26"/>
  <c r="W47" i="26" s="1"/>
  <c r="AF47" i="26" s="1"/>
  <c r="N47" i="26"/>
  <c r="V47" i="26" s="1"/>
  <c r="AE47" i="26" s="1"/>
  <c r="M47" i="26"/>
  <c r="U47" i="26" s="1"/>
  <c r="AD47" i="26" s="1"/>
  <c r="L47" i="26"/>
  <c r="T47" i="26" s="1"/>
  <c r="AC47" i="26" s="1"/>
  <c r="Q46" i="26"/>
  <c r="Y46" i="26" s="1"/>
  <c r="AH46" i="26" s="1"/>
  <c r="P46" i="26"/>
  <c r="X46" i="26" s="1"/>
  <c r="AG46" i="26" s="1"/>
  <c r="O46" i="26"/>
  <c r="W46" i="26" s="1"/>
  <c r="AF46" i="26" s="1"/>
  <c r="N46" i="26"/>
  <c r="V46" i="26" s="1"/>
  <c r="AE46" i="26" s="1"/>
  <c r="M46" i="26"/>
  <c r="U46" i="26" s="1"/>
  <c r="AD46" i="26" s="1"/>
  <c r="L46" i="26"/>
  <c r="T46" i="26" s="1"/>
  <c r="AC46" i="26" s="1"/>
  <c r="Q45" i="26"/>
  <c r="Y45" i="26" s="1"/>
  <c r="AH45" i="26" s="1"/>
  <c r="P45" i="26"/>
  <c r="X45" i="26" s="1"/>
  <c r="AG45" i="26" s="1"/>
  <c r="O45" i="26"/>
  <c r="W45" i="26" s="1"/>
  <c r="AF45" i="26" s="1"/>
  <c r="N45" i="26"/>
  <c r="V45" i="26" s="1"/>
  <c r="AE45" i="26" s="1"/>
  <c r="M45" i="26"/>
  <c r="U45" i="26" s="1"/>
  <c r="AD45" i="26" s="1"/>
  <c r="L45" i="26"/>
  <c r="T45" i="26" s="1"/>
  <c r="AC45" i="26" s="1"/>
  <c r="V44" i="26"/>
  <c r="AE44" i="26" s="1"/>
  <c r="Q44" i="26"/>
  <c r="Y44" i="26" s="1"/>
  <c r="AH44" i="26" s="1"/>
  <c r="P44" i="26"/>
  <c r="X44" i="26" s="1"/>
  <c r="AG44" i="26" s="1"/>
  <c r="O44" i="26"/>
  <c r="W44" i="26" s="1"/>
  <c r="AF44" i="26" s="1"/>
  <c r="N44" i="26"/>
  <c r="M44" i="26"/>
  <c r="U44" i="26" s="1"/>
  <c r="AD44" i="26" s="1"/>
  <c r="L44" i="26"/>
  <c r="T44" i="26" s="1"/>
  <c r="AC44" i="26" s="1"/>
  <c r="Q43" i="26"/>
  <c r="Y43" i="26" s="1"/>
  <c r="AH43" i="26" s="1"/>
  <c r="P43" i="26"/>
  <c r="X43" i="26" s="1"/>
  <c r="AG43" i="26" s="1"/>
  <c r="O43" i="26"/>
  <c r="W43" i="26" s="1"/>
  <c r="AF43" i="26" s="1"/>
  <c r="N43" i="26"/>
  <c r="V43" i="26" s="1"/>
  <c r="AE43" i="26" s="1"/>
  <c r="M43" i="26"/>
  <c r="U43" i="26" s="1"/>
  <c r="AD43" i="26" s="1"/>
  <c r="L43" i="26"/>
  <c r="T43" i="26" s="1"/>
  <c r="AC43" i="26" s="1"/>
  <c r="Q42" i="26"/>
  <c r="Y42" i="26" s="1"/>
  <c r="AH42" i="26" s="1"/>
  <c r="P42" i="26"/>
  <c r="X42" i="26" s="1"/>
  <c r="AG42" i="26" s="1"/>
  <c r="O42" i="26"/>
  <c r="W42" i="26" s="1"/>
  <c r="AF42" i="26" s="1"/>
  <c r="N42" i="26"/>
  <c r="V42" i="26" s="1"/>
  <c r="AE42" i="26" s="1"/>
  <c r="M42" i="26"/>
  <c r="U42" i="26" s="1"/>
  <c r="AD42" i="26" s="1"/>
  <c r="L42" i="26"/>
  <c r="T42" i="26" s="1"/>
  <c r="AC42" i="26" s="1"/>
  <c r="Q41" i="26"/>
  <c r="Y41" i="26" s="1"/>
  <c r="AH41" i="26" s="1"/>
  <c r="P41" i="26"/>
  <c r="X41" i="26" s="1"/>
  <c r="AG41" i="26" s="1"/>
  <c r="O41" i="26"/>
  <c r="W41" i="26" s="1"/>
  <c r="AF41" i="26" s="1"/>
  <c r="N41" i="26"/>
  <c r="V41" i="26" s="1"/>
  <c r="AE41" i="26" s="1"/>
  <c r="M41" i="26"/>
  <c r="U41" i="26" s="1"/>
  <c r="AD41" i="26" s="1"/>
  <c r="L41" i="26"/>
  <c r="T41" i="26" s="1"/>
  <c r="AC41" i="26" s="1"/>
  <c r="U40" i="26"/>
  <c r="AD40" i="26" s="1"/>
  <c r="Q40" i="26"/>
  <c r="Y40" i="26" s="1"/>
  <c r="AH40" i="26" s="1"/>
  <c r="P40" i="26"/>
  <c r="X40" i="26" s="1"/>
  <c r="AG40" i="26" s="1"/>
  <c r="O40" i="26"/>
  <c r="W40" i="26" s="1"/>
  <c r="AF40" i="26" s="1"/>
  <c r="N40" i="26"/>
  <c r="V40" i="26" s="1"/>
  <c r="AE40" i="26" s="1"/>
  <c r="M40" i="26"/>
  <c r="L40" i="26"/>
  <c r="T40" i="26" s="1"/>
  <c r="AC40" i="26" s="1"/>
  <c r="Q39" i="26"/>
  <c r="Y39" i="26" s="1"/>
  <c r="AH39" i="26" s="1"/>
  <c r="P39" i="26"/>
  <c r="X39" i="26" s="1"/>
  <c r="AG39" i="26" s="1"/>
  <c r="O39" i="26"/>
  <c r="W39" i="26" s="1"/>
  <c r="AF39" i="26" s="1"/>
  <c r="N39" i="26"/>
  <c r="V39" i="26" s="1"/>
  <c r="AE39" i="26" s="1"/>
  <c r="M39" i="26"/>
  <c r="U39" i="26" s="1"/>
  <c r="AD39" i="26" s="1"/>
  <c r="L39" i="26"/>
  <c r="T39" i="26" s="1"/>
  <c r="AC39" i="26" s="1"/>
  <c r="V38" i="26"/>
  <c r="AE38" i="26" s="1"/>
  <c r="Q38" i="26"/>
  <c r="Y38" i="26" s="1"/>
  <c r="AH38" i="26" s="1"/>
  <c r="P38" i="26"/>
  <c r="X38" i="26" s="1"/>
  <c r="AG38" i="26" s="1"/>
  <c r="O38" i="26"/>
  <c r="W38" i="26" s="1"/>
  <c r="AF38" i="26" s="1"/>
  <c r="N38" i="26"/>
  <c r="M38" i="26"/>
  <c r="U38" i="26" s="1"/>
  <c r="AD38" i="26" s="1"/>
  <c r="L38" i="26"/>
  <c r="T38" i="26" s="1"/>
  <c r="AC38" i="26" s="1"/>
  <c r="Q37" i="26"/>
  <c r="Y37" i="26" s="1"/>
  <c r="AH37" i="26" s="1"/>
  <c r="P37" i="26"/>
  <c r="X37" i="26" s="1"/>
  <c r="AG37" i="26" s="1"/>
  <c r="O37" i="26"/>
  <c r="W37" i="26" s="1"/>
  <c r="AF37" i="26" s="1"/>
  <c r="N37" i="26"/>
  <c r="V37" i="26" s="1"/>
  <c r="AE37" i="26" s="1"/>
  <c r="M37" i="26"/>
  <c r="U37" i="26" s="1"/>
  <c r="AD37" i="26" s="1"/>
  <c r="L37" i="26"/>
  <c r="T37" i="26" s="1"/>
  <c r="AC37" i="26" s="1"/>
  <c r="Q36" i="26"/>
  <c r="Y36" i="26" s="1"/>
  <c r="AH36" i="26" s="1"/>
  <c r="P36" i="26"/>
  <c r="X36" i="26" s="1"/>
  <c r="AG36" i="26" s="1"/>
  <c r="O36" i="26"/>
  <c r="W36" i="26" s="1"/>
  <c r="AF36" i="26" s="1"/>
  <c r="N36" i="26"/>
  <c r="V36" i="26" s="1"/>
  <c r="AE36" i="26" s="1"/>
  <c r="M36" i="26"/>
  <c r="U36" i="26" s="1"/>
  <c r="AD36" i="26" s="1"/>
  <c r="L36" i="26"/>
  <c r="T36" i="26" s="1"/>
  <c r="AC36" i="26" s="1"/>
  <c r="Q35" i="26"/>
  <c r="Y35" i="26" s="1"/>
  <c r="AH35" i="26" s="1"/>
  <c r="P35" i="26"/>
  <c r="X35" i="26" s="1"/>
  <c r="AG35" i="26" s="1"/>
  <c r="O35" i="26"/>
  <c r="W35" i="26" s="1"/>
  <c r="AF35" i="26" s="1"/>
  <c r="N35" i="26"/>
  <c r="V35" i="26" s="1"/>
  <c r="AE35" i="26" s="1"/>
  <c r="M35" i="26"/>
  <c r="U35" i="26" s="1"/>
  <c r="AD35" i="26" s="1"/>
  <c r="L35" i="26"/>
  <c r="T35" i="26" s="1"/>
  <c r="AC35" i="26" s="1"/>
  <c r="Q34" i="26"/>
  <c r="Y34" i="26" s="1"/>
  <c r="AH34" i="26" s="1"/>
  <c r="P34" i="26"/>
  <c r="X34" i="26" s="1"/>
  <c r="AG34" i="26" s="1"/>
  <c r="O34" i="26"/>
  <c r="W34" i="26" s="1"/>
  <c r="AF34" i="26" s="1"/>
  <c r="N34" i="26"/>
  <c r="V34" i="26" s="1"/>
  <c r="AE34" i="26" s="1"/>
  <c r="M34" i="26"/>
  <c r="U34" i="26" s="1"/>
  <c r="AD34" i="26" s="1"/>
  <c r="L34" i="26"/>
  <c r="T34" i="26" s="1"/>
  <c r="AC34" i="26" s="1"/>
  <c r="Q33" i="26"/>
  <c r="Y33" i="26" s="1"/>
  <c r="AH33" i="26" s="1"/>
  <c r="P33" i="26"/>
  <c r="X33" i="26" s="1"/>
  <c r="AG33" i="26" s="1"/>
  <c r="O33" i="26"/>
  <c r="W33" i="26" s="1"/>
  <c r="AF33" i="26" s="1"/>
  <c r="N33" i="26"/>
  <c r="V33" i="26" s="1"/>
  <c r="AE33" i="26" s="1"/>
  <c r="M33" i="26"/>
  <c r="U33" i="26" s="1"/>
  <c r="AD33" i="26" s="1"/>
  <c r="L33" i="26"/>
  <c r="T33" i="26" s="1"/>
  <c r="AC33" i="26" s="1"/>
  <c r="Q32" i="26"/>
  <c r="Y32" i="26" s="1"/>
  <c r="AH32" i="26" s="1"/>
  <c r="P32" i="26"/>
  <c r="X32" i="26" s="1"/>
  <c r="AG32" i="26" s="1"/>
  <c r="O32" i="26"/>
  <c r="W32" i="26" s="1"/>
  <c r="AF32" i="26" s="1"/>
  <c r="N32" i="26"/>
  <c r="V32" i="26" s="1"/>
  <c r="AE32" i="26" s="1"/>
  <c r="M32" i="26"/>
  <c r="U32" i="26" s="1"/>
  <c r="AD32" i="26" s="1"/>
  <c r="L32" i="26"/>
  <c r="T32" i="26" s="1"/>
  <c r="AC32" i="26" s="1"/>
  <c r="AD48" i="25"/>
  <c r="AC48" i="25"/>
  <c r="Y48" i="25"/>
  <c r="AH48" i="25" s="1"/>
  <c r="X48" i="25"/>
  <c r="AG48" i="25" s="1"/>
  <c r="U48" i="25"/>
  <c r="T48" i="25"/>
  <c r="Q48" i="25"/>
  <c r="P48" i="25"/>
  <c r="O48" i="25"/>
  <c r="W48" i="25" s="1"/>
  <c r="AF48" i="25" s="1"/>
  <c r="N48" i="25"/>
  <c r="V48" i="25" s="1"/>
  <c r="AE48" i="25" s="1"/>
  <c r="M48" i="25"/>
  <c r="L48" i="25"/>
  <c r="AF47" i="25"/>
  <c r="AE47" i="25"/>
  <c r="AD47" i="25"/>
  <c r="AC47" i="25"/>
  <c r="W47" i="25"/>
  <c r="V47" i="25"/>
  <c r="U47" i="25"/>
  <c r="T47" i="25"/>
  <c r="Q47" i="25"/>
  <c r="Y47" i="25" s="1"/>
  <c r="AH47" i="25" s="1"/>
  <c r="P47" i="25"/>
  <c r="X47" i="25" s="1"/>
  <c r="AG47" i="25" s="1"/>
  <c r="O47" i="25"/>
  <c r="N47" i="25"/>
  <c r="M47" i="25"/>
  <c r="L47" i="25"/>
  <c r="AH46" i="25"/>
  <c r="AG46" i="25"/>
  <c r="AF46" i="25"/>
  <c r="AE46" i="25"/>
  <c r="Y46" i="25"/>
  <c r="X46" i="25"/>
  <c r="W46" i="25"/>
  <c r="V46" i="25"/>
  <c r="U46" i="25"/>
  <c r="AD46" i="25" s="1"/>
  <c r="T46" i="25"/>
  <c r="AC46" i="25" s="1"/>
  <c r="Q46" i="25"/>
  <c r="P46" i="25"/>
  <c r="O46" i="25"/>
  <c r="N46" i="25"/>
  <c r="M46" i="25"/>
  <c r="L46" i="25"/>
  <c r="AH45" i="25"/>
  <c r="AG45" i="25"/>
  <c r="Y45" i="25"/>
  <c r="X45" i="25"/>
  <c r="W45" i="25"/>
  <c r="AF45" i="25" s="1"/>
  <c r="V45" i="25"/>
  <c r="AE45" i="25" s="1"/>
  <c r="Q45" i="25"/>
  <c r="P45" i="25"/>
  <c r="O45" i="25"/>
  <c r="N45" i="25"/>
  <c r="M45" i="25"/>
  <c r="U45" i="25" s="1"/>
  <c r="AD45" i="25" s="1"/>
  <c r="L45" i="25"/>
  <c r="T45" i="25" s="1"/>
  <c r="AC45" i="25" s="1"/>
  <c r="AD44" i="25"/>
  <c r="AC44" i="25"/>
  <c r="Y44" i="25"/>
  <c r="AH44" i="25" s="1"/>
  <c r="X44" i="25"/>
  <c r="AG44" i="25" s="1"/>
  <c r="U44" i="25"/>
  <c r="T44" i="25"/>
  <c r="Q44" i="25"/>
  <c r="P44" i="25"/>
  <c r="O44" i="25"/>
  <c r="W44" i="25" s="1"/>
  <c r="AF44" i="25" s="1"/>
  <c r="N44" i="25"/>
  <c r="V44" i="25" s="1"/>
  <c r="AE44" i="25" s="1"/>
  <c r="M44" i="25"/>
  <c r="L44" i="25"/>
  <c r="AF43" i="25"/>
  <c r="AE43" i="25"/>
  <c r="AD43" i="25"/>
  <c r="AC43" i="25"/>
  <c r="W43" i="25"/>
  <c r="V43" i="25"/>
  <c r="U43" i="25"/>
  <c r="T43" i="25"/>
  <c r="Q43" i="25"/>
  <c r="Y43" i="25" s="1"/>
  <c r="AH43" i="25" s="1"/>
  <c r="P43" i="25"/>
  <c r="X43" i="25" s="1"/>
  <c r="AG43" i="25" s="1"/>
  <c r="O43" i="25"/>
  <c r="N43" i="25"/>
  <c r="M43" i="25"/>
  <c r="L43" i="25"/>
  <c r="AH42" i="25"/>
  <c r="AG42" i="25"/>
  <c r="AF42" i="25"/>
  <c r="AE42" i="25"/>
  <c r="Y42" i="25"/>
  <c r="X42" i="25"/>
  <c r="W42" i="25"/>
  <c r="V42" i="25"/>
  <c r="U42" i="25"/>
  <c r="AD42" i="25" s="1"/>
  <c r="T42" i="25"/>
  <c r="AC42" i="25" s="1"/>
  <c r="Q42" i="25"/>
  <c r="P42" i="25"/>
  <c r="O42" i="25"/>
  <c r="N42" i="25"/>
  <c r="M42" i="25"/>
  <c r="L42" i="25"/>
  <c r="AH41" i="25"/>
  <c r="AG41" i="25"/>
  <c r="Y41" i="25"/>
  <c r="X41" i="25"/>
  <c r="W41" i="25"/>
  <c r="AF41" i="25" s="1"/>
  <c r="V41" i="25"/>
  <c r="AE41" i="25" s="1"/>
  <c r="Q41" i="25"/>
  <c r="P41" i="25"/>
  <c r="O41" i="25"/>
  <c r="N41" i="25"/>
  <c r="M41" i="25"/>
  <c r="U41" i="25" s="1"/>
  <c r="AD41" i="25" s="1"/>
  <c r="L41" i="25"/>
  <c r="T41" i="25" s="1"/>
  <c r="AC41" i="25" s="1"/>
  <c r="AD40" i="25"/>
  <c r="AC40" i="25"/>
  <c r="Y40" i="25"/>
  <c r="AH40" i="25" s="1"/>
  <c r="X40" i="25"/>
  <c r="AG40" i="25" s="1"/>
  <c r="U40" i="25"/>
  <c r="T40" i="25"/>
  <c r="Q40" i="25"/>
  <c r="P40" i="25"/>
  <c r="O40" i="25"/>
  <c r="W40" i="25" s="1"/>
  <c r="AF40" i="25" s="1"/>
  <c r="N40" i="25"/>
  <c r="V40" i="25" s="1"/>
  <c r="AE40" i="25" s="1"/>
  <c r="M40" i="25"/>
  <c r="L40" i="25"/>
  <c r="AF39" i="25"/>
  <c r="AE39" i="25"/>
  <c r="AD39" i="25"/>
  <c r="AC39" i="25"/>
  <c r="W39" i="25"/>
  <c r="V39" i="25"/>
  <c r="U39" i="25"/>
  <c r="T39" i="25"/>
  <c r="Q39" i="25"/>
  <c r="Y39" i="25" s="1"/>
  <c r="AH39" i="25" s="1"/>
  <c r="P39" i="25"/>
  <c r="X39" i="25" s="1"/>
  <c r="AG39" i="25" s="1"/>
  <c r="O39" i="25"/>
  <c r="N39" i="25"/>
  <c r="M39" i="25"/>
  <c r="L39" i="25"/>
  <c r="AH38" i="25"/>
  <c r="AG38" i="25"/>
  <c r="AF38" i="25"/>
  <c r="AE38" i="25"/>
  <c r="Y38" i="25"/>
  <c r="X38" i="25"/>
  <c r="W38" i="25"/>
  <c r="V38" i="25"/>
  <c r="U38" i="25"/>
  <c r="AD38" i="25" s="1"/>
  <c r="T38" i="25"/>
  <c r="AC38" i="25" s="1"/>
  <c r="Q38" i="25"/>
  <c r="P38" i="25"/>
  <c r="O38" i="25"/>
  <c r="N38" i="25"/>
  <c r="M38" i="25"/>
  <c r="L38" i="25"/>
  <c r="AH37" i="25"/>
  <c r="AG37" i="25"/>
  <c r="Y37" i="25"/>
  <c r="X37" i="25"/>
  <c r="W37" i="25"/>
  <c r="AF37" i="25" s="1"/>
  <c r="V37" i="25"/>
  <c r="AE37" i="25" s="1"/>
  <c r="Q37" i="25"/>
  <c r="P37" i="25"/>
  <c r="O37" i="25"/>
  <c r="N37" i="25"/>
  <c r="M37" i="25"/>
  <c r="U37" i="25" s="1"/>
  <c r="AD37" i="25" s="1"/>
  <c r="L37" i="25"/>
  <c r="T37" i="25" s="1"/>
  <c r="AC37" i="25" s="1"/>
  <c r="AD36" i="25"/>
  <c r="AC36" i="25"/>
  <c r="Y36" i="25"/>
  <c r="AH36" i="25" s="1"/>
  <c r="X36" i="25"/>
  <c r="AG36" i="25" s="1"/>
  <c r="U36" i="25"/>
  <c r="T36" i="25"/>
  <c r="Q36" i="25"/>
  <c r="P36" i="25"/>
  <c r="O36" i="25"/>
  <c r="W36" i="25" s="1"/>
  <c r="AF36" i="25" s="1"/>
  <c r="N36" i="25"/>
  <c r="V36" i="25" s="1"/>
  <c r="AE36" i="25" s="1"/>
  <c r="M36" i="25"/>
  <c r="L36" i="25"/>
  <c r="AF35" i="25"/>
  <c r="AE35" i="25"/>
  <c r="AD35" i="25"/>
  <c r="AC35" i="25"/>
  <c r="W35" i="25"/>
  <c r="V35" i="25"/>
  <c r="U35" i="25"/>
  <c r="T35" i="25"/>
  <c r="Q35" i="25"/>
  <c r="Y35" i="25" s="1"/>
  <c r="AH35" i="25" s="1"/>
  <c r="P35" i="25"/>
  <c r="X35" i="25" s="1"/>
  <c r="AG35" i="25" s="1"/>
  <c r="O35" i="25"/>
  <c r="N35" i="25"/>
  <c r="M35" i="25"/>
  <c r="L35" i="25"/>
  <c r="AH34" i="25"/>
  <c r="AG34" i="25"/>
  <c r="AF34" i="25"/>
  <c r="AE34" i="25"/>
  <c r="Y34" i="25"/>
  <c r="X34" i="25"/>
  <c r="W34" i="25"/>
  <c r="V34" i="25"/>
  <c r="U34" i="25"/>
  <c r="AD34" i="25" s="1"/>
  <c r="T34" i="25"/>
  <c r="AC34" i="25" s="1"/>
  <c r="Q34" i="25"/>
  <c r="P34" i="25"/>
  <c r="O34" i="25"/>
  <c r="N34" i="25"/>
  <c r="M34" i="25"/>
  <c r="L34" i="25"/>
  <c r="AH33" i="25"/>
  <c r="AG33" i="25"/>
  <c r="Y33" i="25"/>
  <c r="X33" i="25"/>
  <c r="W33" i="25"/>
  <c r="AF33" i="25" s="1"/>
  <c r="V33" i="25"/>
  <c r="AE33" i="25" s="1"/>
  <c r="Q33" i="25"/>
  <c r="P33" i="25"/>
  <c r="O33" i="25"/>
  <c r="N33" i="25"/>
  <c r="M33" i="25"/>
  <c r="U33" i="25" s="1"/>
  <c r="AD33" i="25" s="1"/>
  <c r="L33" i="25"/>
  <c r="T33" i="25" s="1"/>
  <c r="AC33" i="25" s="1"/>
  <c r="AD32" i="25"/>
  <c r="AC32" i="25"/>
  <c r="Y32" i="25"/>
  <c r="AH32" i="25" s="1"/>
  <c r="X32" i="25"/>
  <c r="AG32" i="25" s="1"/>
  <c r="U32" i="25"/>
  <c r="T32" i="25"/>
  <c r="Q32" i="25"/>
  <c r="P32" i="25"/>
  <c r="O32" i="25"/>
  <c r="W32" i="25" s="1"/>
  <c r="AF32" i="25" s="1"/>
  <c r="N32" i="25"/>
  <c r="V32" i="25" s="1"/>
  <c r="AE32" i="25" s="1"/>
  <c r="M32" i="25"/>
  <c r="L32" i="25"/>
  <c r="AF31" i="25"/>
  <c r="AE31" i="25"/>
  <c r="AD31" i="25"/>
  <c r="AC31" i="25"/>
  <c r="W31" i="25"/>
  <c r="V31" i="25"/>
  <c r="U31" i="25"/>
  <c r="T31" i="25"/>
  <c r="Q31" i="25"/>
  <c r="Y31" i="25" s="1"/>
  <c r="AH31" i="25" s="1"/>
  <c r="P31" i="25"/>
  <c r="X31" i="25" s="1"/>
  <c r="AG31" i="25" s="1"/>
  <c r="O31" i="25"/>
  <c r="N31" i="25"/>
  <c r="M31" i="25"/>
  <c r="L31" i="25"/>
  <c r="X47" i="24"/>
  <c r="AG47" i="24" s="1"/>
  <c r="U47" i="24"/>
  <c r="AD47" i="24" s="1"/>
  <c r="T47" i="24"/>
  <c r="AC47" i="24" s="1"/>
  <c r="Q47" i="24"/>
  <c r="Y47" i="24" s="1"/>
  <c r="AH47" i="24" s="1"/>
  <c r="P47" i="24"/>
  <c r="O47" i="24"/>
  <c r="W47" i="24" s="1"/>
  <c r="AF47" i="24" s="1"/>
  <c r="N47" i="24"/>
  <c r="V47" i="24" s="1"/>
  <c r="AE47" i="24" s="1"/>
  <c r="M47" i="24"/>
  <c r="L47" i="24"/>
  <c r="AF46" i="24"/>
  <c r="W46" i="24"/>
  <c r="V46" i="24"/>
  <c r="AE46" i="24" s="1"/>
  <c r="U46" i="24"/>
  <c r="AD46" i="24" s="1"/>
  <c r="Q46" i="24"/>
  <c r="Y46" i="24" s="1"/>
  <c r="AH46" i="24" s="1"/>
  <c r="P46" i="24"/>
  <c r="X46" i="24" s="1"/>
  <c r="AG46" i="24" s="1"/>
  <c r="O46" i="24"/>
  <c r="N46" i="24"/>
  <c r="M46" i="24"/>
  <c r="L46" i="24"/>
  <c r="T46" i="24" s="1"/>
  <c r="AC46" i="24" s="1"/>
  <c r="AH45" i="24"/>
  <c r="Y45" i="24"/>
  <c r="X45" i="24"/>
  <c r="AG45" i="24" s="1"/>
  <c r="W45" i="24"/>
  <c r="AF45" i="24" s="1"/>
  <c r="T45" i="24"/>
  <c r="AC45" i="24" s="1"/>
  <c r="Q45" i="24"/>
  <c r="P45" i="24"/>
  <c r="O45" i="24"/>
  <c r="N45" i="24"/>
  <c r="V45" i="24" s="1"/>
  <c r="AE45" i="24" s="1"/>
  <c r="M45" i="24"/>
  <c r="U45" i="24" s="1"/>
  <c r="AD45" i="24" s="1"/>
  <c r="L45" i="24"/>
  <c r="Y44" i="24"/>
  <c r="AH44" i="24" s="1"/>
  <c r="V44" i="24"/>
  <c r="AE44" i="24" s="1"/>
  <c r="Q44" i="24"/>
  <c r="P44" i="24"/>
  <c r="X44" i="24" s="1"/>
  <c r="AG44" i="24" s="1"/>
  <c r="O44" i="24"/>
  <c r="W44" i="24" s="1"/>
  <c r="AF44" i="24" s="1"/>
  <c r="N44" i="24"/>
  <c r="M44" i="24"/>
  <c r="U44" i="24" s="1"/>
  <c r="AD44" i="24" s="1"/>
  <c r="L44" i="24"/>
  <c r="T44" i="24" s="1"/>
  <c r="AC44" i="24" s="1"/>
  <c r="AD43" i="24"/>
  <c r="X43" i="24"/>
  <c r="AG43" i="24" s="1"/>
  <c r="U43" i="24"/>
  <c r="T43" i="24"/>
  <c r="AC43" i="24" s="1"/>
  <c r="Q43" i="24"/>
  <c r="Y43" i="24" s="1"/>
  <c r="AH43" i="24" s="1"/>
  <c r="P43" i="24"/>
  <c r="O43" i="24"/>
  <c r="W43" i="24" s="1"/>
  <c r="AF43" i="24" s="1"/>
  <c r="N43" i="24"/>
  <c r="V43" i="24" s="1"/>
  <c r="AE43" i="24" s="1"/>
  <c r="M43" i="24"/>
  <c r="L43" i="24"/>
  <c r="W42" i="24"/>
  <c r="AF42" i="24" s="1"/>
  <c r="V42" i="24"/>
  <c r="AE42" i="24" s="1"/>
  <c r="U42" i="24"/>
  <c r="AD42" i="24" s="1"/>
  <c r="Q42" i="24"/>
  <c r="Y42" i="24" s="1"/>
  <c r="AH42" i="24" s="1"/>
  <c r="P42" i="24"/>
  <c r="X42" i="24" s="1"/>
  <c r="AG42" i="24" s="1"/>
  <c r="O42" i="24"/>
  <c r="N42" i="24"/>
  <c r="M42" i="24"/>
  <c r="L42" i="24"/>
  <c r="T42" i="24" s="1"/>
  <c r="AC42" i="24" s="1"/>
  <c r="Y41" i="24"/>
  <c r="AH41" i="24" s="1"/>
  <c r="X41" i="24"/>
  <c r="AG41" i="24" s="1"/>
  <c r="W41" i="24"/>
  <c r="AF41" i="24" s="1"/>
  <c r="T41" i="24"/>
  <c r="AC41" i="24" s="1"/>
  <c r="Q41" i="24"/>
  <c r="P41" i="24"/>
  <c r="O41" i="24"/>
  <c r="N41" i="24"/>
  <c r="V41" i="24" s="1"/>
  <c r="AE41" i="24" s="1"/>
  <c r="M41" i="24"/>
  <c r="U41" i="24" s="1"/>
  <c r="AD41" i="24" s="1"/>
  <c r="L41" i="24"/>
  <c r="Y40" i="24"/>
  <c r="AH40" i="24" s="1"/>
  <c r="V40" i="24"/>
  <c r="AE40" i="24" s="1"/>
  <c r="Q40" i="24"/>
  <c r="P40" i="24"/>
  <c r="X40" i="24" s="1"/>
  <c r="AG40" i="24" s="1"/>
  <c r="O40" i="24"/>
  <c r="W40" i="24" s="1"/>
  <c r="AF40" i="24" s="1"/>
  <c r="N40" i="24"/>
  <c r="M40" i="24"/>
  <c r="U40" i="24" s="1"/>
  <c r="AD40" i="24" s="1"/>
  <c r="L40" i="24"/>
  <c r="T40" i="24" s="1"/>
  <c r="AC40" i="24" s="1"/>
  <c r="AD39" i="24"/>
  <c r="X39" i="24"/>
  <c r="AG39" i="24" s="1"/>
  <c r="U39" i="24"/>
  <c r="T39" i="24"/>
  <c r="AC39" i="24" s="1"/>
  <c r="Q39" i="24"/>
  <c r="Y39" i="24" s="1"/>
  <c r="AH39" i="24" s="1"/>
  <c r="P39" i="24"/>
  <c r="O39" i="24"/>
  <c r="W39" i="24" s="1"/>
  <c r="AF39" i="24" s="1"/>
  <c r="N39" i="24"/>
  <c r="V39" i="24" s="1"/>
  <c r="AE39" i="24" s="1"/>
  <c r="M39" i="24"/>
  <c r="L39" i="24"/>
  <c r="W38" i="24"/>
  <c r="AF38" i="24" s="1"/>
  <c r="V38" i="24"/>
  <c r="AE38" i="24" s="1"/>
  <c r="U38" i="24"/>
  <c r="AD38" i="24" s="1"/>
  <c r="Q38" i="24"/>
  <c r="Y38" i="24" s="1"/>
  <c r="AH38" i="24" s="1"/>
  <c r="P38" i="24"/>
  <c r="X38" i="24" s="1"/>
  <c r="AG38" i="24" s="1"/>
  <c r="O38" i="24"/>
  <c r="N38" i="24"/>
  <c r="M38" i="24"/>
  <c r="L38" i="24"/>
  <c r="T38" i="24" s="1"/>
  <c r="AC38" i="24" s="1"/>
  <c r="AH37" i="24"/>
  <c r="Y37" i="24"/>
  <c r="X37" i="24"/>
  <c r="AG37" i="24" s="1"/>
  <c r="W37" i="24"/>
  <c r="AF37" i="24" s="1"/>
  <c r="T37" i="24"/>
  <c r="AC37" i="24" s="1"/>
  <c r="Q37" i="24"/>
  <c r="P37" i="24"/>
  <c r="O37" i="24"/>
  <c r="N37" i="24"/>
  <c r="V37" i="24" s="1"/>
  <c r="AE37" i="24" s="1"/>
  <c r="M37" i="24"/>
  <c r="U37" i="24" s="1"/>
  <c r="AD37" i="24" s="1"/>
  <c r="L37" i="24"/>
  <c r="Y36" i="24"/>
  <c r="AH36" i="24" s="1"/>
  <c r="V36" i="24"/>
  <c r="AE36" i="24" s="1"/>
  <c r="Q36" i="24"/>
  <c r="P36" i="24"/>
  <c r="X36" i="24" s="1"/>
  <c r="AG36" i="24" s="1"/>
  <c r="O36" i="24"/>
  <c r="W36" i="24" s="1"/>
  <c r="AF36" i="24" s="1"/>
  <c r="N36" i="24"/>
  <c r="M36" i="24"/>
  <c r="U36" i="24" s="1"/>
  <c r="AD36" i="24" s="1"/>
  <c r="L36" i="24"/>
  <c r="T36" i="24" s="1"/>
  <c r="AC36" i="24" s="1"/>
  <c r="AD35" i="24"/>
  <c r="X35" i="24"/>
  <c r="AG35" i="24" s="1"/>
  <c r="U35" i="24"/>
  <c r="T35" i="24"/>
  <c r="AC35" i="24" s="1"/>
  <c r="Q35" i="24"/>
  <c r="Y35" i="24" s="1"/>
  <c r="AH35" i="24" s="1"/>
  <c r="P35" i="24"/>
  <c r="O35" i="24"/>
  <c r="W35" i="24" s="1"/>
  <c r="AF35" i="24" s="1"/>
  <c r="N35" i="24"/>
  <c r="V35" i="24" s="1"/>
  <c r="AE35" i="24" s="1"/>
  <c r="M35" i="24"/>
  <c r="L35" i="24"/>
  <c r="AF34" i="24"/>
  <c r="W34" i="24"/>
  <c r="V34" i="24"/>
  <c r="AE34" i="24" s="1"/>
  <c r="U34" i="24"/>
  <c r="AD34" i="24" s="1"/>
  <c r="Q34" i="24"/>
  <c r="Y34" i="24" s="1"/>
  <c r="AH34" i="24" s="1"/>
  <c r="P34" i="24"/>
  <c r="X34" i="24" s="1"/>
  <c r="AG34" i="24" s="1"/>
  <c r="O34" i="24"/>
  <c r="N34" i="24"/>
  <c r="M34" i="24"/>
  <c r="L34" i="24"/>
  <c r="T34" i="24" s="1"/>
  <c r="AC34" i="24" s="1"/>
  <c r="Y33" i="24"/>
  <c r="AH33" i="24" s="1"/>
  <c r="X33" i="24"/>
  <c r="AG33" i="24" s="1"/>
  <c r="W33" i="24"/>
  <c r="AF33" i="24" s="1"/>
  <c r="T33" i="24"/>
  <c r="AC33" i="24" s="1"/>
  <c r="Q33" i="24"/>
  <c r="P33" i="24"/>
  <c r="O33" i="24"/>
  <c r="N33" i="24"/>
  <c r="V33" i="24" s="1"/>
  <c r="AE33" i="24" s="1"/>
  <c r="M33" i="24"/>
  <c r="U33" i="24" s="1"/>
  <c r="AD33" i="24" s="1"/>
  <c r="L33" i="24"/>
  <c r="Y32" i="24"/>
  <c r="AH32" i="24" s="1"/>
  <c r="V32" i="24"/>
  <c r="AE32" i="24" s="1"/>
  <c r="Q32" i="24"/>
  <c r="P32" i="24"/>
  <c r="X32" i="24" s="1"/>
  <c r="AG32" i="24" s="1"/>
  <c r="O32" i="24"/>
  <c r="W32" i="24" s="1"/>
  <c r="AF32" i="24" s="1"/>
  <c r="N32" i="24"/>
  <c r="M32" i="24"/>
  <c r="U32" i="24" s="1"/>
  <c r="AD32" i="24" s="1"/>
  <c r="L32" i="24"/>
  <c r="T32" i="24" s="1"/>
  <c r="AC32" i="24" s="1"/>
  <c r="AD31" i="24"/>
  <c r="X31" i="24"/>
  <c r="AG31" i="24" s="1"/>
  <c r="U31" i="24"/>
  <c r="T31" i="24"/>
  <c r="AC31" i="24" s="1"/>
  <c r="Q31" i="24"/>
  <c r="Y31" i="24" s="1"/>
  <c r="AH31" i="24" s="1"/>
  <c r="P31" i="24"/>
  <c r="O31" i="24"/>
  <c r="W31" i="24" s="1"/>
  <c r="AF31" i="24" s="1"/>
  <c r="N31" i="24"/>
  <c r="V31" i="24" s="1"/>
  <c r="AE31" i="24" s="1"/>
  <c r="M31" i="24"/>
  <c r="L31" i="24"/>
  <c r="W30" i="24"/>
  <c r="AF30" i="24" s="1"/>
  <c r="V30" i="24"/>
  <c r="AE30" i="24" s="1"/>
  <c r="U30" i="24"/>
  <c r="AD30" i="24" s="1"/>
  <c r="Q30" i="24"/>
  <c r="Y30" i="24" s="1"/>
  <c r="AH30" i="24" s="1"/>
  <c r="P30" i="24"/>
  <c r="X30" i="24" s="1"/>
  <c r="AG30" i="24" s="1"/>
  <c r="O30" i="24"/>
  <c r="N30" i="24"/>
  <c r="M30" i="24"/>
  <c r="L30" i="24"/>
  <c r="T30" i="24" s="1"/>
  <c r="AC30" i="24" s="1"/>
  <c r="X46" i="22"/>
  <c r="AG46" i="22" s="1"/>
  <c r="Q46" i="22"/>
  <c r="Y46" i="22" s="1"/>
  <c r="AH46" i="22" s="1"/>
  <c r="P46" i="22"/>
  <c r="O46" i="22"/>
  <c r="W46" i="22" s="1"/>
  <c r="AF46" i="22" s="1"/>
  <c r="N46" i="22"/>
  <c r="V46" i="22" s="1"/>
  <c r="AE46" i="22" s="1"/>
  <c r="M46" i="22"/>
  <c r="U46" i="22" s="1"/>
  <c r="AD46" i="22" s="1"/>
  <c r="L46" i="22"/>
  <c r="T46" i="22" s="1"/>
  <c r="AC46" i="22" s="1"/>
  <c r="W45" i="22"/>
  <c r="AF45" i="22" s="1"/>
  <c r="V45" i="22"/>
  <c r="AE45" i="22" s="1"/>
  <c r="Q45" i="22"/>
  <c r="Y45" i="22" s="1"/>
  <c r="AH45" i="22" s="1"/>
  <c r="P45" i="22"/>
  <c r="X45" i="22" s="1"/>
  <c r="AG45" i="22" s="1"/>
  <c r="O45" i="22"/>
  <c r="N45" i="22"/>
  <c r="M45" i="22"/>
  <c r="U45" i="22" s="1"/>
  <c r="AD45" i="22" s="1"/>
  <c r="L45" i="22"/>
  <c r="T45" i="22" s="1"/>
  <c r="AC45" i="22" s="1"/>
  <c r="Y44" i="22"/>
  <c r="AH44" i="22" s="1"/>
  <c r="X44" i="22"/>
  <c r="AG44" i="22" s="1"/>
  <c r="T44" i="22"/>
  <c r="AC44" i="22" s="1"/>
  <c r="Q44" i="22"/>
  <c r="P44" i="22"/>
  <c r="O44" i="22"/>
  <c r="W44" i="22" s="1"/>
  <c r="AF44" i="22" s="1"/>
  <c r="N44" i="22"/>
  <c r="V44" i="22" s="1"/>
  <c r="AE44" i="22" s="1"/>
  <c r="M44" i="22"/>
  <c r="U44" i="22" s="1"/>
  <c r="AD44" i="22" s="1"/>
  <c r="L44" i="22"/>
  <c r="Q43" i="22"/>
  <c r="Y43" i="22" s="1"/>
  <c r="AH43" i="22" s="1"/>
  <c r="P43" i="22"/>
  <c r="X43" i="22" s="1"/>
  <c r="AG43" i="22" s="1"/>
  <c r="O43" i="22"/>
  <c r="W43" i="22" s="1"/>
  <c r="AF43" i="22" s="1"/>
  <c r="N43" i="22"/>
  <c r="V43" i="22" s="1"/>
  <c r="AE43" i="22" s="1"/>
  <c r="M43" i="22"/>
  <c r="U43" i="22" s="1"/>
  <c r="AD43" i="22" s="1"/>
  <c r="L43" i="22"/>
  <c r="T43" i="22" s="1"/>
  <c r="AC43" i="22" s="1"/>
  <c r="X42" i="22"/>
  <c r="AG42" i="22" s="1"/>
  <c r="W42" i="22"/>
  <c r="AF42" i="22" s="1"/>
  <c r="V42" i="22"/>
  <c r="AE42" i="22" s="1"/>
  <c r="Q42" i="22"/>
  <c r="Y42" i="22" s="1"/>
  <c r="AH42" i="22" s="1"/>
  <c r="P42" i="22"/>
  <c r="O42" i="22"/>
  <c r="N42" i="22"/>
  <c r="M42" i="22"/>
  <c r="U42" i="22" s="1"/>
  <c r="AD42" i="22" s="1"/>
  <c r="L42" i="22"/>
  <c r="T42" i="22" s="1"/>
  <c r="AC42" i="22" s="1"/>
  <c r="W41" i="22"/>
  <c r="AF41" i="22" s="1"/>
  <c r="V41" i="22"/>
  <c r="AE41" i="22" s="1"/>
  <c r="Q41" i="22"/>
  <c r="Y41" i="22" s="1"/>
  <c r="AH41" i="22" s="1"/>
  <c r="P41" i="22"/>
  <c r="X41" i="22" s="1"/>
  <c r="AG41" i="22" s="1"/>
  <c r="O41" i="22"/>
  <c r="N41" i="22"/>
  <c r="M41" i="22"/>
  <c r="U41" i="22" s="1"/>
  <c r="AD41" i="22" s="1"/>
  <c r="L41" i="22"/>
  <c r="T41" i="22" s="1"/>
  <c r="AC41" i="22" s="1"/>
  <c r="Y40" i="22"/>
  <c r="AH40" i="22" s="1"/>
  <c r="X40" i="22"/>
  <c r="AG40" i="22" s="1"/>
  <c r="T40" i="22"/>
  <c r="AC40" i="22" s="1"/>
  <c r="Q40" i="22"/>
  <c r="P40" i="22"/>
  <c r="O40" i="22"/>
  <c r="W40" i="22" s="1"/>
  <c r="AF40" i="22" s="1"/>
  <c r="N40" i="22"/>
  <c r="V40" i="22" s="1"/>
  <c r="AE40" i="22" s="1"/>
  <c r="M40" i="22"/>
  <c r="U40" i="22" s="1"/>
  <c r="AD40" i="22" s="1"/>
  <c r="L40" i="22"/>
  <c r="Q39" i="22"/>
  <c r="Y39" i="22" s="1"/>
  <c r="AH39" i="22" s="1"/>
  <c r="P39" i="22"/>
  <c r="X39" i="22" s="1"/>
  <c r="AG39" i="22" s="1"/>
  <c r="O39" i="22"/>
  <c r="W39" i="22" s="1"/>
  <c r="AF39" i="22" s="1"/>
  <c r="N39" i="22"/>
  <c r="V39" i="22" s="1"/>
  <c r="AE39" i="22" s="1"/>
  <c r="M39" i="22"/>
  <c r="U39" i="22" s="1"/>
  <c r="AD39" i="22" s="1"/>
  <c r="L39" i="22"/>
  <c r="T39" i="22" s="1"/>
  <c r="AC39" i="22" s="1"/>
  <c r="X38" i="22"/>
  <c r="AG38" i="22" s="1"/>
  <c r="W38" i="22"/>
  <c r="AF38" i="22" s="1"/>
  <c r="V38" i="22"/>
  <c r="AE38" i="22" s="1"/>
  <c r="Q38" i="22"/>
  <c r="Y38" i="22" s="1"/>
  <c r="AH38" i="22" s="1"/>
  <c r="P38" i="22"/>
  <c r="O38" i="22"/>
  <c r="N38" i="22"/>
  <c r="M38" i="22"/>
  <c r="U38" i="22" s="1"/>
  <c r="AD38" i="22" s="1"/>
  <c r="L38" i="22"/>
  <c r="T38" i="22" s="1"/>
  <c r="AC38" i="22" s="1"/>
  <c r="W37" i="22"/>
  <c r="AF37" i="22" s="1"/>
  <c r="V37" i="22"/>
  <c r="AE37" i="22" s="1"/>
  <c r="Q37" i="22"/>
  <c r="Y37" i="22" s="1"/>
  <c r="AH37" i="22" s="1"/>
  <c r="P37" i="22"/>
  <c r="X37" i="22" s="1"/>
  <c r="AG37" i="22" s="1"/>
  <c r="O37" i="22"/>
  <c r="N37" i="22"/>
  <c r="M37" i="22"/>
  <c r="U37" i="22" s="1"/>
  <c r="AD37" i="22" s="1"/>
  <c r="L37" i="22"/>
  <c r="T37" i="22" s="1"/>
  <c r="AC37" i="22" s="1"/>
  <c r="Y36" i="22"/>
  <c r="AH36" i="22" s="1"/>
  <c r="X36" i="22"/>
  <c r="AG36" i="22" s="1"/>
  <c r="T36" i="22"/>
  <c r="AC36" i="22" s="1"/>
  <c r="Q36" i="22"/>
  <c r="P36" i="22"/>
  <c r="O36" i="22"/>
  <c r="W36" i="22" s="1"/>
  <c r="AF36" i="22" s="1"/>
  <c r="N36" i="22"/>
  <c r="V36" i="22" s="1"/>
  <c r="AE36" i="22" s="1"/>
  <c r="M36" i="22"/>
  <c r="U36" i="22" s="1"/>
  <c r="AD36" i="22" s="1"/>
  <c r="L36" i="22"/>
  <c r="AC35" i="22"/>
  <c r="T35" i="22"/>
  <c r="Q35" i="22"/>
  <c r="Y35" i="22" s="1"/>
  <c r="AH35" i="22" s="1"/>
  <c r="P35" i="22"/>
  <c r="X35" i="22" s="1"/>
  <c r="AG35" i="22" s="1"/>
  <c r="O35" i="22"/>
  <c r="W35" i="22" s="1"/>
  <c r="AF35" i="22" s="1"/>
  <c r="N35" i="22"/>
  <c r="V35" i="22" s="1"/>
  <c r="AE35" i="22" s="1"/>
  <c r="M35" i="22"/>
  <c r="U35" i="22" s="1"/>
  <c r="AD35" i="22" s="1"/>
  <c r="L35" i="22"/>
  <c r="X34" i="22"/>
  <c r="AG34" i="22" s="1"/>
  <c r="W34" i="22"/>
  <c r="AF34" i="22" s="1"/>
  <c r="V34" i="22"/>
  <c r="AE34" i="22" s="1"/>
  <c r="Q34" i="22"/>
  <c r="Y34" i="22" s="1"/>
  <c r="AH34" i="22" s="1"/>
  <c r="P34" i="22"/>
  <c r="O34" i="22"/>
  <c r="N34" i="22"/>
  <c r="M34" i="22"/>
  <c r="U34" i="22" s="1"/>
  <c r="AD34" i="22" s="1"/>
  <c r="L34" i="22"/>
  <c r="T34" i="22" s="1"/>
  <c r="AC34" i="22" s="1"/>
  <c r="W33" i="22"/>
  <c r="AF33" i="22" s="1"/>
  <c r="V33" i="22"/>
  <c r="AE33" i="22" s="1"/>
  <c r="Q33" i="22"/>
  <c r="Y33" i="22" s="1"/>
  <c r="AH33" i="22" s="1"/>
  <c r="P33" i="22"/>
  <c r="X33" i="22" s="1"/>
  <c r="AG33" i="22" s="1"/>
  <c r="O33" i="22"/>
  <c r="N33" i="22"/>
  <c r="M33" i="22"/>
  <c r="U33" i="22" s="1"/>
  <c r="AD33" i="22" s="1"/>
  <c r="L33" i="22"/>
  <c r="T33" i="22" s="1"/>
  <c r="AC33" i="22" s="1"/>
  <c r="Y32" i="22"/>
  <c r="AH32" i="22" s="1"/>
  <c r="X32" i="22"/>
  <c r="AG32" i="22" s="1"/>
  <c r="T32" i="22"/>
  <c r="AC32" i="22" s="1"/>
  <c r="Q32" i="22"/>
  <c r="P32" i="22"/>
  <c r="O32" i="22"/>
  <c r="W32" i="22" s="1"/>
  <c r="AF32" i="22" s="1"/>
  <c r="N32" i="22"/>
  <c r="V32" i="22" s="1"/>
  <c r="AE32" i="22" s="1"/>
  <c r="M32" i="22"/>
  <c r="U32" i="22" s="1"/>
  <c r="AD32" i="22" s="1"/>
  <c r="L32" i="22"/>
  <c r="AC31" i="22"/>
  <c r="T31" i="22"/>
  <c r="Q31" i="22"/>
  <c r="Y31" i="22" s="1"/>
  <c r="AH31" i="22" s="1"/>
  <c r="P31" i="22"/>
  <c r="X31" i="22" s="1"/>
  <c r="AG31" i="22" s="1"/>
  <c r="O31" i="22"/>
  <c r="W31" i="22" s="1"/>
  <c r="AF31" i="22" s="1"/>
  <c r="N31" i="22"/>
  <c r="V31" i="22" s="1"/>
  <c r="AE31" i="22" s="1"/>
  <c r="M31" i="22"/>
  <c r="U31" i="22" s="1"/>
  <c r="AD31" i="22" s="1"/>
  <c r="L31" i="22"/>
  <c r="X30" i="22"/>
  <c r="AG30" i="22" s="1"/>
  <c r="W30" i="22"/>
  <c r="AF30" i="22" s="1"/>
  <c r="V30" i="22"/>
  <c r="AE30" i="22" s="1"/>
  <c r="Q30" i="22"/>
  <c r="Y30" i="22" s="1"/>
  <c r="AH30" i="22" s="1"/>
  <c r="P30" i="22"/>
  <c r="O30" i="22"/>
  <c r="N30" i="22"/>
  <c r="M30" i="22"/>
  <c r="U30" i="22" s="1"/>
  <c r="AD30" i="22" s="1"/>
  <c r="L30" i="22"/>
  <c r="T30" i="22" s="1"/>
  <c r="AC30" i="22" s="1"/>
  <c r="W29" i="22"/>
  <c r="AF29" i="22" s="1"/>
  <c r="V29" i="22"/>
  <c r="AE29" i="22" s="1"/>
  <c r="Q29" i="22"/>
  <c r="Y29" i="22" s="1"/>
  <c r="AH29" i="22" s="1"/>
  <c r="P29" i="22"/>
  <c r="X29" i="22" s="1"/>
  <c r="AG29" i="22" s="1"/>
  <c r="O29" i="22"/>
  <c r="N29" i="22"/>
  <c r="M29" i="22"/>
  <c r="U29" i="22" s="1"/>
  <c r="AD29" i="22" s="1"/>
  <c r="L29" i="22"/>
  <c r="T29" i="22" s="1"/>
  <c r="AC29" i="22" s="1"/>
  <c r="AD28" i="16" l="1"/>
  <c r="AE28" i="16"/>
  <c r="AF28" i="16"/>
  <c r="AG28" i="16"/>
  <c r="AH28" i="16"/>
  <c r="AD29" i="16"/>
  <c r="AE29" i="16"/>
  <c r="AF29" i="16"/>
  <c r="AG29" i="16"/>
  <c r="AH29" i="16"/>
  <c r="AD30" i="16"/>
  <c r="AE30" i="16"/>
  <c r="AF30" i="16"/>
  <c r="AG30" i="16"/>
  <c r="AH30" i="16"/>
  <c r="AD31" i="16"/>
  <c r="AE31" i="16"/>
  <c r="AF31" i="16"/>
  <c r="AG31" i="16"/>
  <c r="AH31" i="16"/>
  <c r="AD32" i="16"/>
  <c r="AE32" i="16"/>
  <c r="AF32" i="16"/>
  <c r="AG32" i="16"/>
  <c r="AH32" i="16"/>
  <c r="AD33" i="16"/>
  <c r="AE33" i="16"/>
  <c r="AF33" i="16"/>
  <c r="AG33" i="16"/>
  <c r="AH33" i="16"/>
  <c r="AD34" i="16"/>
  <c r="AE34" i="16"/>
  <c r="AF34" i="16"/>
  <c r="AG34" i="16"/>
  <c r="AH34" i="16"/>
  <c r="AD35" i="16"/>
  <c r="AE35" i="16"/>
  <c r="AF35" i="16"/>
  <c r="AG35" i="16"/>
  <c r="AH35" i="16"/>
  <c r="AD36" i="16"/>
  <c r="AE36" i="16"/>
  <c r="AF36" i="16"/>
  <c r="AG36" i="16"/>
  <c r="AH36" i="16"/>
  <c r="AD37" i="16"/>
  <c r="AE37" i="16"/>
  <c r="AF37" i="16"/>
  <c r="AG37" i="16"/>
  <c r="AH37" i="16"/>
  <c r="AD38" i="16"/>
  <c r="AE38" i="16"/>
  <c r="AF38" i="16"/>
  <c r="AG38" i="16"/>
  <c r="AH38" i="16"/>
  <c r="AD39" i="16"/>
  <c r="AE39" i="16"/>
  <c r="AF39" i="16"/>
  <c r="AG39" i="16"/>
  <c r="AH39" i="16"/>
  <c r="AD40" i="16"/>
  <c r="AE40" i="16"/>
  <c r="AF40" i="16"/>
  <c r="AG40" i="16"/>
  <c r="AH40" i="16"/>
  <c r="AD41" i="16"/>
  <c r="AE41" i="16"/>
  <c r="AF41" i="16"/>
  <c r="AG41" i="16"/>
  <c r="AH41" i="16"/>
  <c r="AD42" i="16"/>
  <c r="AE42" i="16"/>
  <c r="AF42" i="16"/>
  <c r="AG42" i="16"/>
  <c r="AH42" i="16"/>
  <c r="AD43" i="16"/>
  <c r="AE43" i="16"/>
  <c r="AF43" i="16"/>
  <c r="AG43" i="16"/>
  <c r="AH43" i="16"/>
  <c r="AD44" i="16"/>
  <c r="AE44" i="16"/>
  <c r="AF44" i="16"/>
  <c r="AG44" i="16"/>
  <c r="AH44" i="16"/>
  <c r="AD45" i="16"/>
  <c r="AE45" i="16"/>
  <c r="AF45" i="16"/>
  <c r="AG45" i="16"/>
  <c r="AH45" i="16"/>
  <c r="AC29" i="16"/>
  <c r="AC30" i="16"/>
  <c r="AC31" i="16"/>
  <c r="AC32" i="16"/>
  <c r="AC33" i="16"/>
  <c r="AC34" i="16"/>
  <c r="AC35" i="16"/>
  <c r="AC36" i="16"/>
  <c r="AC37" i="16"/>
  <c r="AC38" i="16"/>
  <c r="AC39" i="16"/>
  <c r="AC40" i="16"/>
  <c r="AC41" i="16"/>
  <c r="AC42" i="16"/>
  <c r="AC43" i="16"/>
  <c r="AC44" i="16"/>
  <c r="AC45" i="16"/>
  <c r="AC28" i="16"/>
  <c r="AD29" i="19"/>
  <c r="AE29" i="19"/>
  <c r="AF29" i="19"/>
  <c r="AG29" i="19"/>
  <c r="AH29" i="19"/>
  <c r="AD30" i="19"/>
  <c r="AE30" i="19"/>
  <c r="AF30" i="19"/>
  <c r="AG30" i="19"/>
  <c r="AH30" i="19"/>
  <c r="AD31" i="19"/>
  <c r="AE31" i="19"/>
  <c r="AF31" i="19"/>
  <c r="AG31" i="19"/>
  <c r="AH31" i="19"/>
  <c r="AD32" i="19"/>
  <c r="AE32" i="19"/>
  <c r="AF32" i="19"/>
  <c r="AG32" i="19"/>
  <c r="AH32" i="19"/>
  <c r="AD33" i="19"/>
  <c r="AE33" i="19"/>
  <c r="AF33" i="19"/>
  <c r="AG33" i="19"/>
  <c r="AH33" i="19"/>
  <c r="AD34" i="19"/>
  <c r="AE34" i="19"/>
  <c r="AF34" i="19"/>
  <c r="AG34" i="19"/>
  <c r="AH34" i="19"/>
  <c r="AD35" i="19"/>
  <c r="AE35" i="19"/>
  <c r="AF35" i="19"/>
  <c r="AG35" i="19"/>
  <c r="AH35" i="19"/>
  <c r="AD36" i="19"/>
  <c r="AE36" i="19"/>
  <c r="AF36" i="19"/>
  <c r="AG36" i="19"/>
  <c r="AH36" i="19"/>
  <c r="AD37" i="19"/>
  <c r="AE37" i="19"/>
  <c r="AF37" i="19"/>
  <c r="AG37" i="19"/>
  <c r="AH37" i="19"/>
  <c r="AD38" i="19"/>
  <c r="AE38" i="19"/>
  <c r="AF38" i="19"/>
  <c r="AG38" i="19"/>
  <c r="AH38" i="19"/>
  <c r="AD39" i="19"/>
  <c r="AE39" i="19"/>
  <c r="AF39" i="19"/>
  <c r="AG39" i="19"/>
  <c r="AH39" i="19"/>
  <c r="AD40" i="19"/>
  <c r="AE40" i="19"/>
  <c r="AF40" i="19"/>
  <c r="AG40" i="19"/>
  <c r="AH40" i="19"/>
  <c r="AD41" i="19"/>
  <c r="AE41" i="19"/>
  <c r="AF41" i="19"/>
  <c r="AG41" i="19"/>
  <c r="AH41" i="19"/>
  <c r="AD42" i="19"/>
  <c r="AE42" i="19"/>
  <c r="AF42" i="19"/>
  <c r="AG42" i="19"/>
  <c r="AH42" i="19"/>
  <c r="AD43" i="19"/>
  <c r="AE43" i="19"/>
  <c r="AF43" i="19"/>
  <c r="AG43" i="19"/>
  <c r="AH43" i="19"/>
  <c r="AD44" i="19"/>
  <c r="AE44" i="19"/>
  <c r="AF44" i="19"/>
  <c r="AG44" i="19"/>
  <c r="AH44" i="19"/>
  <c r="AD45" i="19"/>
  <c r="AE45" i="19"/>
  <c r="AF45" i="19"/>
  <c r="AG45" i="19"/>
  <c r="AH45" i="19"/>
  <c r="AD46" i="19"/>
  <c r="AE46" i="19"/>
  <c r="AF46" i="19"/>
  <c r="AG46" i="19"/>
  <c r="AH46" i="19"/>
  <c r="AC30" i="19"/>
  <c r="AC31" i="19"/>
  <c r="AC32" i="19"/>
  <c r="AC33" i="19"/>
  <c r="AC34" i="19"/>
  <c r="AC35" i="19"/>
  <c r="AC36" i="19"/>
  <c r="AC37" i="19"/>
  <c r="AC38" i="19"/>
  <c r="AC39" i="19"/>
  <c r="AC40" i="19"/>
  <c r="AC41" i="19"/>
  <c r="AC42" i="19"/>
  <c r="AC43" i="19"/>
  <c r="AC44" i="19"/>
  <c r="AC45" i="19"/>
  <c r="AC29" i="19"/>
  <c r="AD27" i="20"/>
  <c r="AE27" i="20"/>
  <c r="AF27" i="20"/>
  <c r="AG27" i="20"/>
  <c r="AH27" i="20"/>
  <c r="AD28" i="20"/>
  <c r="AE28" i="20"/>
  <c r="AF28" i="20"/>
  <c r="AG28" i="20"/>
  <c r="AH28" i="20"/>
  <c r="AD29" i="20"/>
  <c r="AE29" i="20"/>
  <c r="AF29" i="20"/>
  <c r="AG29" i="20"/>
  <c r="AH29" i="20"/>
  <c r="AD30" i="20"/>
  <c r="AE30" i="20"/>
  <c r="AF30" i="20"/>
  <c r="AG30" i="20"/>
  <c r="AH30" i="20"/>
  <c r="AD31" i="20"/>
  <c r="AE31" i="20"/>
  <c r="AF31" i="20"/>
  <c r="AG31" i="20"/>
  <c r="AH31" i="20"/>
  <c r="AD32" i="20"/>
  <c r="AE32" i="20"/>
  <c r="AF32" i="20"/>
  <c r="AG32" i="20"/>
  <c r="AH32" i="20"/>
  <c r="AD33" i="20"/>
  <c r="AE33" i="20"/>
  <c r="AF33" i="20"/>
  <c r="AG33" i="20"/>
  <c r="AH33" i="20"/>
  <c r="AD34" i="20"/>
  <c r="AE34" i="20"/>
  <c r="AF34" i="20"/>
  <c r="AG34" i="20"/>
  <c r="AH34" i="20"/>
  <c r="AD35" i="20"/>
  <c r="AE35" i="20"/>
  <c r="AF35" i="20"/>
  <c r="AG35" i="20"/>
  <c r="AH35" i="20"/>
  <c r="AD36" i="20"/>
  <c r="AE36" i="20"/>
  <c r="AF36" i="20"/>
  <c r="AG36" i="20"/>
  <c r="AH36" i="20"/>
  <c r="AD37" i="20"/>
  <c r="AE37" i="20"/>
  <c r="AF37" i="20"/>
  <c r="AG37" i="20"/>
  <c r="AH37" i="20"/>
  <c r="AD38" i="20"/>
  <c r="AE38" i="20"/>
  <c r="AF38" i="20"/>
  <c r="AG38" i="20"/>
  <c r="AH38" i="20"/>
  <c r="AD39" i="20"/>
  <c r="AE39" i="20"/>
  <c r="AF39" i="20"/>
  <c r="AG39" i="20"/>
  <c r="AH39" i="20"/>
  <c r="AD40" i="20"/>
  <c r="AE40" i="20"/>
  <c r="AF40" i="20"/>
  <c r="AG40" i="20"/>
  <c r="AH40" i="20"/>
  <c r="AD41" i="20"/>
  <c r="AE41" i="20"/>
  <c r="AF41" i="20"/>
  <c r="AG41" i="20"/>
  <c r="AH41" i="20"/>
  <c r="AD42" i="20"/>
  <c r="AE42" i="20"/>
  <c r="AF42" i="20"/>
  <c r="AG42" i="20"/>
  <c r="AH42" i="20"/>
  <c r="AD43" i="20"/>
  <c r="AE43" i="20"/>
  <c r="AF43" i="20"/>
  <c r="AG43" i="20"/>
  <c r="AH43" i="20"/>
  <c r="AD44" i="20"/>
  <c r="AE44" i="20"/>
  <c r="AF44" i="20"/>
  <c r="AG44" i="20"/>
  <c r="AH44" i="20"/>
  <c r="AC28" i="20"/>
  <c r="AC29" i="20"/>
  <c r="AC30" i="20"/>
  <c r="AC31" i="20"/>
  <c r="AC32" i="20"/>
  <c r="AC33" i="20"/>
  <c r="AC34" i="20"/>
  <c r="AC35" i="20"/>
  <c r="AC36" i="20"/>
  <c r="AC37" i="20"/>
  <c r="AC38" i="20"/>
  <c r="AC39" i="20"/>
  <c r="AC40" i="20"/>
  <c r="AC41" i="20"/>
  <c r="AC42" i="20"/>
  <c r="AC43" i="20"/>
  <c r="AC44" i="20"/>
  <c r="AC27" i="20"/>
  <c r="AD28" i="21"/>
  <c r="AE28" i="21"/>
  <c r="AF28" i="21"/>
  <c r="AG28" i="21"/>
  <c r="AH28" i="21"/>
  <c r="AD29" i="21"/>
  <c r="AE29" i="21"/>
  <c r="AF29" i="21"/>
  <c r="AG29" i="21"/>
  <c r="AH29" i="21"/>
  <c r="AD30" i="21"/>
  <c r="AE30" i="21"/>
  <c r="AF30" i="21"/>
  <c r="AG30" i="21"/>
  <c r="AH30" i="21"/>
  <c r="AD31" i="21"/>
  <c r="AE31" i="21"/>
  <c r="AF31" i="21"/>
  <c r="AG31" i="21"/>
  <c r="AH31" i="21"/>
  <c r="AD32" i="21"/>
  <c r="AE32" i="21"/>
  <c r="AF32" i="21"/>
  <c r="AG32" i="21"/>
  <c r="AH32" i="21"/>
  <c r="AD33" i="21"/>
  <c r="AE33" i="21"/>
  <c r="AF33" i="21"/>
  <c r="AG33" i="21"/>
  <c r="AH33" i="21"/>
  <c r="AD34" i="21"/>
  <c r="AE34" i="21"/>
  <c r="AF34" i="21"/>
  <c r="AG34" i="21"/>
  <c r="AH34" i="21"/>
  <c r="AD35" i="21"/>
  <c r="AE35" i="21"/>
  <c r="AF35" i="21"/>
  <c r="AG35" i="21"/>
  <c r="AH35" i="21"/>
  <c r="AD36" i="21"/>
  <c r="AE36" i="21"/>
  <c r="AF36" i="21"/>
  <c r="AG36" i="21"/>
  <c r="AH36" i="21"/>
  <c r="AD37" i="21"/>
  <c r="AE37" i="21"/>
  <c r="AF37" i="21"/>
  <c r="AG37" i="21"/>
  <c r="AH37" i="21"/>
  <c r="AD38" i="21"/>
  <c r="AE38" i="21"/>
  <c r="AF38" i="21"/>
  <c r="AG38" i="21"/>
  <c r="AH38" i="21"/>
  <c r="AD39" i="21"/>
  <c r="AE39" i="21"/>
  <c r="AF39" i="21"/>
  <c r="AG39" i="21"/>
  <c r="AH39" i="21"/>
  <c r="AD40" i="21"/>
  <c r="AE40" i="21"/>
  <c r="AF40" i="21"/>
  <c r="AG40" i="21"/>
  <c r="AH40" i="21"/>
  <c r="AD41" i="21"/>
  <c r="AE41" i="21"/>
  <c r="AF41" i="21"/>
  <c r="AG41" i="21"/>
  <c r="AH41" i="21"/>
  <c r="AD42" i="21"/>
  <c r="AE42" i="21"/>
  <c r="AF42" i="21"/>
  <c r="AG42" i="21"/>
  <c r="AH42" i="21"/>
  <c r="AD43" i="21"/>
  <c r="AE43" i="21"/>
  <c r="AF43" i="21"/>
  <c r="AG43" i="21"/>
  <c r="AH43" i="21"/>
  <c r="AD44" i="21"/>
  <c r="AE44" i="21"/>
  <c r="AF44" i="21"/>
  <c r="AG44" i="21"/>
  <c r="AH44" i="21"/>
  <c r="AD45" i="21"/>
  <c r="AE45" i="21"/>
  <c r="AF45" i="21"/>
  <c r="AG45" i="21"/>
  <c r="AH45" i="21"/>
  <c r="AC29" i="21"/>
  <c r="AC30" i="21"/>
  <c r="AC31" i="21"/>
  <c r="AC32" i="21"/>
  <c r="AC33" i="21"/>
  <c r="AC34" i="21"/>
  <c r="AC35" i="21"/>
  <c r="AC36" i="21"/>
  <c r="AC37" i="21"/>
  <c r="AC38" i="21"/>
  <c r="AC39" i="21"/>
  <c r="AC40" i="21"/>
  <c r="AC41" i="21"/>
  <c r="AC42" i="21"/>
  <c r="AC43" i="21"/>
  <c r="AC44" i="21"/>
  <c r="AC45" i="21"/>
  <c r="AC28" i="21"/>
  <c r="Q45" i="21" l="1"/>
  <c r="Y45" i="21" s="1"/>
  <c r="P45" i="21"/>
  <c r="X45" i="21" s="1"/>
  <c r="O45" i="21"/>
  <c r="W45" i="21" s="1"/>
  <c r="N45" i="21"/>
  <c r="V45" i="21" s="1"/>
  <c r="M45" i="21"/>
  <c r="U45" i="21" s="1"/>
  <c r="L45" i="21"/>
  <c r="T45" i="21" s="1"/>
  <c r="Q44" i="21"/>
  <c r="Y44" i="21" s="1"/>
  <c r="P44" i="21"/>
  <c r="X44" i="21" s="1"/>
  <c r="O44" i="21"/>
  <c r="W44" i="21" s="1"/>
  <c r="N44" i="21"/>
  <c r="V44" i="21" s="1"/>
  <c r="M44" i="21"/>
  <c r="U44" i="21" s="1"/>
  <c r="L44" i="21"/>
  <c r="T44" i="21" s="1"/>
  <c r="Q43" i="21"/>
  <c r="Y43" i="21" s="1"/>
  <c r="P43" i="21"/>
  <c r="X43" i="21" s="1"/>
  <c r="O43" i="21"/>
  <c r="W43" i="21" s="1"/>
  <c r="N43" i="21"/>
  <c r="V43" i="21" s="1"/>
  <c r="M43" i="21"/>
  <c r="U43" i="21" s="1"/>
  <c r="L43" i="21"/>
  <c r="T43" i="21" s="1"/>
  <c r="V42" i="21"/>
  <c r="Q42" i="21"/>
  <c r="Y42" i="21" s="1"/>
  <c r="P42" i="21"/>
  <c r="X42" i="21" s="1"/>
  <c r="O42" i="21"/>
  <c r="W42" i="21" s="1"/>
  <c r="N42" i="21"/>
  <c r="M42" i="21"/>
  <c r="U42" i="21" s="1"/>
  <c r="L42" i="21"/>
  <c r="T42" i="21" s="1"/>
  <c r="Y41" i="21"/>
  <c r="Q41" i="21"/>
  <c r="P41" i="21"/>
  <c r="X41" i="21" s="1"/>
  <c r="O41" i="21"/>
  <c r="W41" i="21" s="1"/>
  <c r="N41" i="21"/>
  <c r="V41" i="21" s="1"/>
  <c r="M41" i="21"/>
  <c r="U41" i="21" s="1"/>
  <c r="L41" i="21"/>
  <c r="T41" i="21" s="1"/>
  <c r="V40" i="21"/>
  <c r="Q40" i="21"/>
  <c r="Y40" i="21" s="1"/>
  <c r="P40" i="21"/>
  <c r="X40" i="21" s="1"/>
  <c r="O40" i="21"/>
  <c r="W40" i="21" s="1"/>
  <c r="N40" i="21"/>
  <c r="M40" i="21"/>
  <c r="U40" i="21" s="1"/>
  <c r="L40" i="21"/>
  <c r="T40" i="21" s="1"/>
  <c r="Y39" i="21"/>
  <c r="Q39" i="21"/>
  <c r="P39" i="21"/>
  <c r="X39" i="21" s="1"/>
  <c r="O39" i="21"/>
  <c r="W39" i="21" s="1"/>
  <c r="N39" i="21"/>
  <c r="V39" i="21" s="1"/>
  <c r="M39" i="21"/>
  <c r="U39" i="21" s="1"/>
  <c r="L39" i="21"/>
  <c r="T39" i="21" s="1"/>
  <c r="V38" i="21"/>
  <c r="Q38" i="21"/>
  <c r="Y38" i="21" s="1"/>
  <c r="P38" i="21"/>
  <c r="X38" i="21" s="1"/>
  <c r="O38" i="21"/>
  <c r="W38" i="21" s="1"/>
  <c r="N38" i="21"/>
  <c r="M38" i="21"/>
  <c r="U38" i="21" s="1"/>
  <c r="L38" i="21"/>
  <c r="T38" i="21" s="1"/>
  <c r="Y37" i="21"/>
  <c r="Q37" i="21"/>
  <c r="P37" i="21"/>
  <c r="X37" i="21" s="1"/>
  <c r="O37" i="21"/>
  <c r="W37" i="21" s="1"/>
  <c r="N37" i="21"/>
  <c r="V37" i="21" s="1"/>
  <c r="M37" i="21"/>
  <c r="U37" i="21" s="1"/>
  <c r="L37" i="21"/>
  <c r="T37" i="21" s="1"/>
  <c r="V36" i="21"/>
  <c r="Q36" i="21"/>
  <c r="Y36" i="21" s="1"/>
  <c r="P36" i="21"/>
  <c r="X36" i="21" s="1"/>
  <c r="O36" i="21"/>
  <c r="W36" i="21" s="1"/>
  <c r="N36" i="21"/>
  <c r="M36" i="21"/>
  <c r="U36" i="21" s="1"/>
  <c r="L36" i="21"/>
  <c r="T36" i="21" s="1"/>
  <c r="Y35" i="21"/>
  <c r="Q35" i="21"/>
  <c r="P35" i="21"/>
  <c r="X35" i="21" s="1"/>
  <c r="O35" i="21"/>
  <c r="W35" i="21" s="1"/>
  <c r="N35" i="21"/>
  <c r="V35" i="21" s="1"/>
  <c r="M35" i="21"/>
  <c r="U35" i="21" s="1"/>
  <c r="L35" i="21"/>
  <c r="T35" i="21" s="1"/>
  <c r="W34" i="21"/>
  <c r="V34" i="21"/>
  <c r="Q34" i="21"/>
  <c r="Y34" i="21" s="1"/>
  <c r="P34" i="21"/>
  <c r="X34" i="21" s="1"/>
  <c r="O34" i="21"/>
  <c r="N34" i="21"/>
  <c r="M34" i="21"/>
  <c r="U34" i="21" s="1"/>
  <c r="L34" i="21"/>
  <c r="T34" i="21" s="1"/>
  <c r="Y33" i="21"/>
  <c r="Q33" i="21"/>
  <c r="P33" i="21"/>
  <c r="X33" i="21" s="1"/>
  <c r="O33" i="21"/>
  <c r="W33" i="21" s="1"/>
  <c r="N33" i="21"/>
  <c r="V33" i="21" s="1"/>
  <c r="M33" i="21"/>
  <c r="U33" i="21" s="1"/>
  <c r="L33" i="21"/>
  <c r="T33" i="21" s="1"/>
  <c r="W32" i="21"/>
  <c r="V32" i="21"/>
  <c r="Q32" i="21"/>
  <c r="Y32" i="21" s="1"/>
  <c r="P32" i="21"/>
  <c r="X32" i="21" s="1"/>
  <c r="O32" i="21"/>
  <c r="N32" i="21"/>
  <c r="M32" i="21"/>
  <c r="U32" i="21" s="1"/>
  <c r="L32" i="21"/>
  <c r="T32" i="21" s="1"/>
  <c r="Y31" i="21"/>
  <c r="Q31" i="21"/>
  <c r="P31" i="21"/>
  <c r="X31" i="21" s="1"/>
  <c r="O31" i="21"/>
  <c r="W31" i="21" s="1"/>
  <c r="N31" i="21"/>
  <c r="V31" i="21" s="1"/>
  <c r="M31" i="21"/>
  <c r="U31" i="21" s="1"/>
  <c r="L31" i="21"/>
  <c r="T31" i="21" s="1"/>
  <c r="W30" i="21"/>
  <c r="Q30" i="21"/>
  <c r="Y30" i="21" s="1"/>
  <c r="P30" i="21"/>
  <c r="X30" i="21" s="1"/>
  <c r="O30" i="21"/>
  <c r="N30" i="21"/>
  <c r="V30" i="21" s="1"/>
  <c r="M30" i="21"/>
  <c r="U30" i="21" s="1"/>
  <c r="L30" i="21"/>
  <c r="T30" i="21" s="1"/>
  <c r="Y29" i="21"/>
  <c r="X29" i="21"/>
  <c r="Q29" i="21"/>
  <c r="P29" i="21"/>
  <c r="O29" i="21"/>
  <c r="W29" i="21" s="1"/>
  <c r="N29" i="21"/>
  <c r="V29" i="21" s="1"/>
  <c r="M29" i="21"/>
  <c r="U29" i="21" s="1"/>
  <c r="L29" i="21"/>
  <c r="T29" i="21" s="1"/>
  <c r="W28" i="21"/>
  <c r="V28" i="21"/>
  <c r="Q28" i="21"/>
  <c r="Y28" i="21" s="1"/>
  <c r="P28" i="21"/>
  <c r="X28" i="21" s="1"/>
  <c r="O28" i="21"/>
  <c r="N28" i="21"/>
  <c r="M28" i="21"/>
  <c r="U28" i="21" s="1"/>
  <c r="L28" i="21"/>
  <c r="T28" i="21" s="1"/>
  <c r="C22" i="16" l="1"/>
  <c r="Q44" i="20"/>
  <c r="Y44" i="20" s="1"/>
  <c r="P44" i="20"/>
  <c r="X44" i="20" s="1"/>
  <c r="O44" i="20"/>
  <c r="W44" i="20" s="1"/>
  <c r="N44" i="20"/>
  <c r="V44" i="20" s="1"/>
  <c r="M44" i="20"/>
  <c r="U44" i="20" s="1"/>
  <c r="L44" i="20"/>
  <c r="T44" i="20" s="1"/>
  <c r="Q43" i="20"/>
  <c r="Y43" i="20" s="1"/>
  <c r="P43" i="20"/>
  <c r="X43" i="20" s="1"/>
  <c r="O43" i="20"/>
  <c r="W43" i="20" s="1"/>
  <c r="N43" i="20"/>
  <c r="V43" i="20" s="1"/>
  <c r="M43" i="20"/>
  <c r="U43" i="20" s="1"/>
  <c r="L43" i="20"/>
  <c r="T43" i="20" s="1"/>
  <c r="Q42" i="20"/>
  <c r="Y42" i="20" s="1"/>
  <c r="P42" i="20"/>
  <c r="X42" i="20" s="1"/>
  <c r="O42" i="20"/>
  <c r="W42" i="20" s="1"/>
  <c r="N42" i="20"/>
  <c r="V42" i="20" s="1"/>
  <c r="M42" i="20"/>
  <c r="U42" i="20" s="1"/>
  <c r="L42" i="20"/>
  <c r="T42" i="20" s="1"/>
  <c r="Q41" i="20"/>
  <c r="Y41" i="20" s="1"/>
  <c r="P41" i="20"/>
  <c r="X41" i="20" s="1"/>
  <c r="O41" i="20"/>
  <c r="W41" i="20" s="1"/>
  <c r="N41" i="20"/>
  <c r="V41" i="20" s="1"/>
  <c r="M41" i="20"/>
  <c r="U41" i="20" s="1"/>
  <c r="L41" i="20"/>
  <c r="T41" i="20" s="1"/>
  <c r="Q40" i="20"/>
  <c r="Y40" i="20" s="1"/>
  <c r="P40" i="20"/>
  <c r="X40" i="20" s="1"/>
  <c r="O40" i="20"/>
  <c r="W40" i="20" s="1"/>
  <c r="N40" i="20"/>
  <c r="V40" i="20" s="1"/>
  <c r="M40" i="20"/>
  <c r="U40" i="20" s="1"/>
  <c r="L40" i="20"/>
  <c r="T40" i="20" s="1"/>
  <c r="Q39" i="20"/>
  <c r="Y39" i="20" s="1"/>
  <c r="P39" i="20"/>
  <c r="X39" i="20" s="1"/>
  <c r="O39" i="20"/>
  <c r="W39" i="20" s="1"/>
  <c r="N39" i="20"/>
  <c r="V39" i="20" s="1"/>
  <c r="M39" i="20"/>
  <c r="U39" i="20" s="1"/>
  <c r="L39" i="20"/>
  <c r="T39" i="20" s="1"/>
  <c r="Q38" i="20"/>
  <c r="Y38" i="20" s="1"/>
  <c r="P38" i="20"/>
  <c r="X38" i="20" s="1"/>
  <c r="O38" i="20"/>
  <c r="W38" i="20" s="1"/>
  <c r="N38" i="20"/>
  <c r="V38" i="20" s="1"/>
  <c r="M38" i="20"/>
  <c r="U38" i="20" s="1"/>
  <c r="L38" i="20"/>
  <c r="T38" i="20" s="1"/>
  <c r="Q37" i="20"/>
  <c r="Y37" i="20" s="1"/>
  <c r="P37" i="20"/>
  <c r="X37" i="20" s="1"/>
  <c r="O37" i="20"/>
  <c r="W37" i="20" s="1"/>
  <c r="N37" i="20"/>
  <c r="V37" i="20" s="1"/>
  <c r="M37" i="20"/>
  <c r="U37" i="20" s="1"/>
  <c r="L37" i="20"/>
  <c r="T37" i="20" s="1"/>
  <c r="Q36" i="20"/>
  <c r="Y36" i="20" s="1"/>
  <c r="P36" i="20"/>
  <c r="X36" i="20" s="1"/>
  <c r="O36" i="20"/>
  <c r="W36" i="20" s="1"/>
  <c r="N36" i="20"/>
  <c r="V36" i="20" s="1"/>
  <c r="M36" i="20"/>
  <c r="U36" i="20" s="1"/>
  <c r="L36" i="20"/>
  <c r="T36" i="20" s="1"/>
  <c r="Q35" i="20"/>
  <c r="Y35" i="20" s="1"/>
  <c r="P35" i="20"/>
  <c r="X35" i="20" s="1"/>
  <c r="O35" i="20"/>
  <c r="W35" i="20" s="1"/>
  <c r="N35" i="20"/>
  <c r="V35" i="20" s="1"/>
  <c r="M35" i="20"/>
  <c r="U35" i="20" s="1"/>
  <c r="L35" i="20"/>
  <c r="T35" i="20" s="1"/>
  <c r="Q34" i="20"/>
  <c r="Y34" i="20" s="1"/>
  <c r="P34" i="20"/>
  <c r="X34" i="20" s="1"/>
  <c r="O34" i="20"/>
  <c r="W34" i="20" s="1"/>
  <c r="N34" i="20"/>
  <c r="V34" i="20" s="1"/>
  <c r="M34" i="20"/>
  <c r="U34" i="20" s="1"/>
  <c r="L34" i="20"/>
  <c r="T34" i="20" s="1"/>
  <c r="Q33" i="20"/>
  <c r="Y33" i="20" s="1"/>
  <c r="P33" i="20"/>
  <c r="X33" i="20" s="1"/>
  <c r="O33" i="20"/>
  <c r="W33" i="20" s="1"/>
  <c r="N33" i="20"/>
  <c r="V33" i="20" s="1"/>
  <c r="M33" i="20"/>
  <c r="U33" i="20" s="1"/>
  <c r="L33" i="20"/>
  <c r="T33" i="20" s="1"/>
  <c r="Q32" i="20"/>
  <c r="Y32" i="20" s="1"/>
  <c r="P32" i="20"/>
  <c r="X32" i="20" s="1"/>
  <c r="O32" i="20"/>
  <c r="W32" i="20" s="1"/>
  <c r="N32" i="20"/>
  <c r="V32" i="20" s="1"/>
  <c r="M32" i="20"/>
  <c r="U32" i="20" s="1"/>
  <c r="L32" i="20"/>
  <c r="T32" i="20" s="1"/>
  <c r="Q31" i="20"/>
  <c r="Y31" i="20" s="1"/>
  <c r="P31" i="20"/>
  <c r="X31" i="20" s="1"/>
  <c r="O31" i="20"/>
  <c r="W31" i="20" s="1"/>
  <c r="N31" i="20"/>
  <c r="V31" i="20" s="1"/>
  <c r="M31" i="20"/>
  <c r="U31" i="20" s="1"/>
  <c r="L31" i="20"/>
  <c r="T31" i="20" s="1"/>
  <c r="Q30" i="20"/>
  <c r="Y30" i="20" s="1"/>
  <c r="P30" i="20"/>
  <c r="X30" i="20" s="1"/>
  <c r="O30" i="20"/>
  <c r="W30" i="20" s="1"/>
  <c r="N30" i="20"/>
  <c r="V30" i="20" s="1"/>
  <c r="M30" i="20"/>
  <c r="U30" i="20" s="1"/>
  <c r="L30" i="20"/>
  <c r="T30" i="20" s="1"/>
  <c r="Q29" i="20"/>
  <c r="Y29" i="20" s="1"/>
  <c r="P29" i="20"/>
  <c r="X29" i="20" s="1"/>
  <c r="O29" i="20"/>
  <c r="W29" i="20" s="1"/>
  <c r="N29" i="20"/>
  <c r="V29" i="20" s="1"/>
  <c r="M29" i="20"/>
  <c r="U29" i="20" s="1"/>
  <c r="L29" i="20"/>
  <c r="T29" i="20" s="1"/>
  <c r="Q28" i="20"/>
  <c r="Y28" i="20" s="1"/>
  <c r="P28" i="20"/>
  <c r="X28" i="20" s="1"/>
  <c r="O28" i="20"/>
  <c r="W28" i="20" s="1"/>
  <c r="N28" i="20"/>
  <c r="V28" i="20" s="1"/>
  <c r="M28" i="20"/>
  <c r="U28" i="20" s="1"/>
  <c r="L28" i="20"/>
  <c r="T28" i="20" s="1"/>
  <c r="Q27" i="20"/>
  <c r="Y27" i="20" s="1"/>
  <c r="P27" i="20"/>
  <c r="X27" i="20" s="1"/>
  <c r="O27" i="20"/>
  <c r="W27" i="20" s="1"/>
  <c r="N27" i="20"/>
  <c r="V27" i="20" s="1"/>
  <c r="M27" i="20"/>
  <c r="U27" i="20" s="1"/>
  <c r="L27" i="20"/>
  <c r="T27" i="20" s="1"/>
  <c r="C23" i="19"/>
  <c r="AG25" i="19" s="1"/>
  <c r="AG23" i="16" l="1"/>
  <c r="Q46" i="19" l="1"/>
  <c r="Y46" i="19" s="1"/>
  <c r="P46" i="19"/>
  <c r="X46" i="19" s="1"/>
  <c r="O46" i="19"/>
  <c r="W46" i="19" s="1"/>
  <c r="N46" i="19"/>
  <c r="V46" i="19" s="1"/>
  <c r="M46" i="19"/>
  <c r="U46" i="19" s="1"/>
  <c r="L46" i="19"/>
  <c r="T46" i="19" s="1"/>
  <c r="Q45" i="19"/>
  <c r="Y45" i="19" s="1"/>
  <c r="P45" i="19"/>
  <c r="X45" i="19" s="1"/>
  <c r="O45" i="19"/>
  <c r="W45" i="19" s="1"/>
  <c r="N45" i="19"/>
  <c r="V45" i="19" s="1"/>
  <c r="M45" i="19"/>
  <c r="U45" i="19" s="1"/>
  <c r="L45" i="19"/>
  <c r="T45" i="19" s="1"/>
  <c r="Q44" i="19"/>
  <c r="Y44" i="19" s="1"/>
  <c r="P44" i="19"/>
  <c r="X44" i="19" s="1"/>
  <c r="O44" i="19"/>
  <c r="W44" i="19" s="1"/>
  <c r="N44" i="19"/>
  <c r="V44" i="19" s="1"/>
  <c r="M44" i="19"/>
  <c r="U44" i="19" s="1"/>
  <c r="L44" i="19"/>
  <c r="T44" i="19" s="1"/>
  <c r="Q43" i="19"/>
  <c r="Y43" i="19" s="1"/>
  <c r="P43" i="19"/>
  <c r="X43" i="19" s="1"/>
  <c r="O43" i="19"/>
  <c r="W43" i="19" s="1"/>
  <c r="N43" i="19"/>
  <c r="V43" i="19" s="1"/>
  <c r="M43" i="19"/>
  <c r="U43" i="19" s="1"/>
  <c r="L43" i="19"/>
  <c r="T43" i="19" s="1"/>
  <c r="Q42" i="19"/>
  <c r="Y42" i="19" s="1"/>
  <c r="P42" i="19"/>
  <c r="X42" i="19" s="1"/>
  <c r="O42" i="19"/>
  <c r="W42" i="19" s="1"/>
  <c r="N42" i="19"/>
  <c r="V42" i="19" s="1"/>
  <c r="M42" i="19"/>
  <c r="U42" i="19" s="1"/>
  <c r="L42" i="19"/>
  <c r="T42" i="19" s="1"/>
  <c r="Q41" i="19"/>
  <c r="Y41" i="19" s="1"/>
  <c r="P41" i="19"/>
  <c r="X41" i="19" s="1"/>
  <c r="O41" i="19"/>
  <c r="W41" i="19" s="1"/>
  <c r="N41" i="19"/>
  <c r="V41" i="19" s="1"/>
  <c r="M41" i="19"/>
  <c r="U41" i="19" s="1"/>
  <c r="L41" i="19"/>
  <c r="T41" i="19" s="1"/>
  <c r="Q40" i="19"/>
  <c r="Y40" i="19" s="1"/>
  <c r="P40" i="19"/>
  <c r="X40" i="19" s="1"/>
  <c r="O40" i="19"/>
  <c r="W40" i="19" s="1"/>
  <c r="N40" i="19"/>
  <c r="V40" i="19" s="1"/>
  <c r="M40" i="19"/>
  <c r="U40" i="19" s="1"/>
  <c r="L40" i="19"/>
  <c r="T40" i="19" s="1"/>
  <c r="Q39" i="19"/>
  <c r="Y39" i="19" s="1"/>
  <c r="P39" i="19"/>
  <c r="X39" i="19" s="1"/>
  <c r="O39" i="19"/>
  <c r="W39" i="19" s="1"/>
  <c r="N39" i="19"/>
  <c r="V39" i="19" s="1"/>
  <c r="M39" i="19"/>
  <c r="U39" i="19" s="1"/>
  <c r="L39" i="19"/>
  <c r="T39" i="19" s="1"/>
  <c r="Q38" i="19"/>
  <c r="Y38" i="19" s="1"/>
  <c r="P38" i="19"/>
  <c r="X38" i="19" s="1"/>
  <c r="O38" i="19"/>
  <c r="W38" i="19" s="1"/>
  <c r="N38" i="19"/>
  <c r="V38" i="19" s="1"/>
  <c r="M38" i="19"/>
  <c r="U38" i="19" s="1"/>
  <c r="L38" i="19"/>
  <c r="T38" i="19" s="1"/>
  <c r="Q37" i="19"/>
  <c r="Y37" i="19" s="1"/>
  <c r="P37" i="19"/>
  <c r="X37" i="19" s="1"/>
  <c r="O37" i="19"/>
  <c r="W37" i="19" s="1"/>
  <c r="N37" i="19"/>
  <c r="V37" i="19" s="1"/>
  <c r="M37" i="19"/>
  <c r="U37" i="19" s="1"/>
  <c r="L37" i="19"/>
  <c r="T37" i="19" s="1"/>
  <c r="Q36" i="19"/>
  <c r="Y36" i="19" s="1"/>
  <c r="P36" i="19"/>
  <c r="X36" i="19" s="1"/>
  <c r="O36" i="19"/>
  <c r="W36" i="19" s="1"/>
  <c r="N36" i="19"/>
  <c r="V36" i="19" s="1"/>
  <c r="M36" i="19"/>
  <c r="U36" i="19" s="1"/>
  <c r="L36" i="19"/>
  <c r="T36" i="19" s="1"/>
  <c r="Q35" i="19"/>
  <c r="Y35" i="19" s="1"/>
  <c r="P35" i="19"/>
  <c r="X35" i="19" s="1"/>
  <c r="O35" i="19"/>
  <c r="W35" i="19" s="1"/>
  <c r="N35" i="19"/>
  <c r="V35" i="19" s="1"/>
  <c r="M35" i="19"/>
  <c r="U35" i="19" s="1"/>
  <c r="L35" i="19"/>
  <c r="T35" i="19" s="1"/>
  <c r="Q34" i="19"/>
  <c r="Y34" i="19" s="1"/>
  <c r="P34" i="19"/>
  <c r="X34" i="19" s="1"/>
  <c r="O34" i="19"/>
  <c r="W34" i="19" s="1"/>
  <c r="N34" i="19"/>
  <c r="V34" i="19" s="1"/>
  <c r="M34" i="19"/>
  <c r="U34" i="19" s="1"/>
  <c r="L34" i="19"/>
  <c r="T34" i="19" s="1"/>
  <c r="Q33" i="19"/>
  <c r="Y33" i="19" s="1"/>
  <c r="P33" i="19"/>
  <c r="X33" i="19" s="1"/>
  <c r="O33" i="19"/>
  <c r="W33" i="19" s="1"/>
  <c r="N33" i="19"/>
  <c r="V33" i="19" s="1"/>
  <c r="M33" i="19"/>
  <c r="U33" i="19" s="1"/>
  <c r="L33" i="19"/>
  <c r="T33" i="19" s="1"/>
  <c r="Q32" i="19"/>
  <c r="Y32" i="19" s="1"/>
  <c r="P32" i="19"/>
  <c r="X32" i="19" s="1"/>
  <c r="O32" i="19"/>
  <c r="W32" i="19" s="1"/>
  <c r="N32" i="19"/>
  <c r="V32" i="19" s="1"/>
  <c r="M32" i="19"/>
  <c r="U32" i="19" s="1"/>
  <c r="L32" i="19"/>
  <c r="T32" i="19" s="1"/>
  <c r="Q31" i="19"/>
  <c r="Y31" i="19" s="1"/>
  <c r="P31" i="19"/>
  <c r="X31" i="19" s="1"/>
  <c r="O31" i="19"/>
  <c r="W31" i="19" s="1"/>
  <c r="N31" i="19"/>
  <c r="V31" i="19" s="1"/>
  <c r="M31" i="19"/>
  <c r="U31" i="19" s="1"/>
  <c r="L31" i="19"/>
  <c r="T31" i="19" s="1"/>
  <c r="Q30" i="19"/>
  <c r="Y30" i="19" s="1"/>
  <c r="P30" i="19"/>
  <c r="X30" i="19" s="1"/>
  <c r="O30" i="19"/>
  <c r="W30" i="19" s="1"/>
  <c r="N30" i="19"/>
  <c r="V30" i="19" s="1"/>
  <c r="M30" i="19"/>
  <c r="U30" i="19" s="1"/>
  <c r="L30" i="19"/>
  <c r="T30" i="19" s="1"/>
  <c r="Q29" i="19"/>
  <c r="Y29" i="19" s="1"/>
  <c r="P29" i="19"/>
  <c r="X29" i="19" s="1"/>
  <c r="O29" i="19"/>
  <c r="W29" i="19" s="1"/>
  <c r="N29" i="19"/>
  <c r="V29" i="19" s="1"/>
  <c r="M29" i="19"/>
  <c r="U29" i="19" s="1"/>
  <c r="L29" i="19"/>
  <c r="T29" i="19" s="1"/>
  <c r="Q45" i="16" l="1"/>
  <c r="Y45" i="16" s="1"/>
  <c r="P45" i="16"/>
  <c r="X45" i="16" s="1"/>
  <c r="O45" i="16"/>
  <c r="W45" i="16" s="1"/>
  <c r="N45" i="16"/>
  <c r="V45" i="16" s="1"/>
  <c r="M45" i="16"/>
  <c r="U45" i="16" s="1"/>
  <c r="L45" i="16"/>
  <c r="T45" i="16" s="1"/>
  <c r="Q44" i="16"/>
  <c r="Y44" i="16" s="1"/>
  <c r="P44" i="16"/>
  <c r="X44" i="16" s="1"/>
  <c r="O44" i="16"/>
  <c r="W44" i="16" s="1"/>
  <c r="N44" i="16"/>
  <c r="V44" i="16" s="1"/>
  <c r="M44" i="16"/>
  <c r="U44" i="16" s="1"/>
  <c r="L44" i="16"/>
  <c r="T44" i="16" s="1"/>
  <c r="Q43" i="16"/>
  <c r="Y43" i="16" s="1"/>
  <c r="P43" i="16"/>
  <c r="X43" i="16" s="1"/>
  <c r="O43" i="16"/>
  <c r="W43" i="16" s="1"/>
  <c r="N43" i="16"/>
  <c r="V43" i="16" s="1"/>
  <c r="M43" i="16"/>
  <c r="U43" i="16" s="1"/>
  <c r="L43" i="16"/>
  <c r="T43" i="16" s="1"/>
  <c r="Q42" i="16"/>
  <c r="Y42" i="16" s="1"/>
  <c r="P42" i="16"/>
  <c r="X42" i="16" s="1"/>
  <c r="O42" i="16"/>
  <c r="W42" i="16" s="1"/>
  <c r="N42" i="16"/>
  <c r="V42" i="16" s="1"/>
  <c r="M42" i="16"/>
  <c r="U42" i="16" s="1"/>
  <c r="L42" i="16"/>
  <c r="T42" i="16" s="1"/>
  <c r="Q41" i="16"/>
  <c r="Y41" i="16" s="1"/>
  <c r="P41" i="16"/>
  <c r="X41" i="16" s="1"/>
  <c r="O41" i="16"/>
  <c r="W41" i="16" s="1"/>
  <c r="N41" i="16"/>
  <c r="V41" i="16" s="1"/>
  <c r="M41" i="16"/>
  <c r="U41" i="16" s="1"/>
  <c r="L41" i="16"/>
  <c r="T41" i="16" s="1"/>
  <c r="Q40" i="16"/>
  <c r="Y40" i="16" s="1"/>
  <c r="P40" i="16"/>
  <c r="X40" i="16" s="1"/>
  <c r="O40" i="16"/>
  <c r="W40" i="16" s="1"/>
  <c r="N40" i="16"/>
  <c r="V40" i="16" s="1"/>
  <c r="M40" i="16"/>
  <c r="U40" i="16" s="1"/>
  <c r="L40" i="16"/>
  <c r="T40" i="16" s="1"/>
  <c r="Q39" i="16"/>
  <c r="Y39" i="16" s="1"/>
  <c r="P39" i="16"/>
  <c r="X39" i="16" s="1"/>
  <c r="O39" i="16"/>
  <c r="W39" i="16" s="1"/>
  <c r="N39" i="16"/>
  <c r="V39" i="16" s="1"/>
  <c r="M39" i="16"/>
  <c r="U39" i="16" s="1"/>
  <c r="L39" i="16"/>
  <c r="T39" i="16" s="1"/>
  <c r="Q38" i="16"/>
  <c r="Y38" i="16" s="1"/>
  <c r="P38" i="16"/>
  <c r="X38" i="16" s="1"/>
  <c r="O38" i="16"/>
  <c r="W38" i="16" s="1"/>
  <c r="N38" i="16"/>
  <c r="V38" i="16" s="1"/>
  <c r="M38" i="16"/>
  <c r="U38" i="16" s="1"/>
  <c r="L38" i="16"/>
  <c r="T38" i="16" s="1"/>
  <c r="Q37" i="16"/>
  <c r="Y37" i="16" s="1"/>
  <c r="P37" i="16"/>
  <c r="X37" i="16" s="1"/>
  <c r="O37" i="16"/>
  <c r="W37" i="16" s="1"/>
  <c r="N37" i="16"/>
  <c r="V37" i="16" s="1"/>
  <c r="M37" i="16"/>
  <c r="U37" i="16" s="1"/>
  <c r="L37" i="16"/>
  <c r="T37" i="16" s="1"/>
  <c r="Q36" i="16"/>
  <c r="Y36" i="16" s="1"/>
  <c r="P36" i="16"/>
  <c r="X36" i="16" s="1"/>
  <c r="O36" i="16"/>
  <c r="W36" i="16" s="1"/>
  <c r="N36" i="16"/>
  <c r="V36" i="16" s="1"/>
  <c r="M36" i="16"/>
  <c r="U36" i="16" s="1"/>
  <c r="L36" i="16"/>
  <c r="T36" i="16" s="1"/>
  <c r="Q35" i="16"/>
  <c r="Y35" i="16" s="1"/>
  <c r="P35" i="16"/>
  <c r="X35" i="16" s="1"/>
  <c r="O35" i="16"/>
  <c r="W35" i="16" s="1"/>
  <c r="N35" i="16"/>
  <c r="V35" i="16" s="1"/>
  <c r="M35" i="16"/>
  <c r="U35" i="16" s="1"/>
  <c r="L35" i="16"/>
  <c r="T35" i="16" s="1"/>
  <c r="Q34" i="16"/>
  <c r="Y34" i="16" s="1"/>
  <c r="P34" i="16"/>
  <c r="X34" i="16" s="1"/>
  <c r="O34" i="16"/>
  <c r="W34" i="16" s="1"/>
  <c r="N34" i="16"/>
  <c r="V34" i="16" s="1"/>
  <c r="M34" i="16"/>
  <c r="U34" i="16" s="1"/>
  <c r="L34" i="16"/>
  <c r="T34" i="16" s="1"/>
  <c r="Q33" i="16"/>
  <c r="Y33" i="16" s="1"/>
  <c r="P33" i="16"/>
  <c r="X33" i="16" s="1"/>
  <c r="O33" i="16"/>
  <c r="W33" i="16" s="1"/>
  <c r="N33" i="16"/>
  <c r="V33" i="16" s="1"/>
  <c r="M33" i="16"/>
  <c r="U33" i="16" s="1"/>
  <c r="L33" i="16"/>
  <c r="T33" i="16" s="1"/>
  <c r="Q32" i="16"/>
  <c r="Y32" i="16" s="1"/>
  <c r="P32" i="16"/>
  <c r="X32" i="16" s="1"/>
  <c r="O32" i="16"/>
  <c r="W32" i="16" s="1"/>
  <c r="N32" i="16"/>
  <c r="V32" i="16" s="1"/>
  <c r="M32" i="16"/>
  <c r="U32" i="16" s="1"/>
  <c r="L32" i="16"/>
  <c r="T32" i="16" s="1"/>
  <c r="Q31" i="16"/>
  <c r="Y31" i="16" s="1"/>
  <c r="P31" i="16"/>
  <c r="X31" i="16" s="1"/>
  <c r="O31" i="16"/>
  <c r="W31" i="16" s="1"/>
  <c r="N31" i="16"/>
  <c r="V31" i="16" s="1"/>
  <c r="M31" i="16"/>
  <c r="U31" i="16" s="1"/>
  <c r="L31" i="16"/>
  <c r="T31" i="16" s="1"/>
  <c r="Q30" i="16"/>
  <c r="Y30" i="16" s="1"/>
  <c r="P30" i="16"/>
  <c r="X30" i="16" s="1"/>
  <c r="O30" i="16"/>
  <c r="W30" i="16" s="1"/>
  <c r="N30" i="16"/>
  <c r="V30" i="16" s="1"/>
  <c r="M30" i="16"/>
  <c r="U30" i="16" s="1"/>
  <c r="L30" i="16"/>
  <c r="T30" i="16" s="1"/>
  <c r="Q29" i="16"/>
  <c r="Y29" i="16" s="1"/>
  <c r="P29" i="16"/>
  <c r="X29" i="16" s="1"/>
  <c r="O29" i="16"/>
  <c r="W29" i="16" s="1"/>
  <c r="N29" i="16"/>
  <c r="V29" i="16" s="1"/>
  <c r="M29" i="16"/>
  <c r="U29" i="16" s="1"/>
  <c r="L29" i="16"/>
  <c r="T29" i="16" s="1"/>
  <c r="Q28" i="16"/>
  <c r="Y28" i="16" s="1"/>
  <c r="P28" i="16"/>
  <c r="X28" i="16" s="1"/>
  <c r="O28" i="16"/>
  <c r="W28" i="16" s="1"/>
  <c r="N28" i="16"/>
  <c r="V28" i="16" s="1"/>
  <c r="M28" i="16"/>
  <c r="U28" i="16" s="1"/>
  <c r="L28" i="16"/>
  <c r="T28" i="16" s="1"/>
</calcChain>
</file>

<file path=xl/comments1.xml><?xml version="1.0" encoding="utf-8"?>
<comments xmlns="http://schemas.openxmlformats.org/spreadsheetml/2006/main">
  <authors>
    <author>Autor</author>
  </authors>
  <commentList>
    <comment ref="B18" authorId="0" shapeId="0">
      <text>
        <r>
          <rPr>
            <b/>
            <sz val="9"/>
            <color indexed="81"/>
            <rFont val="Segoe UI"/>
            <family val="2"/>
          </rPr>
          <t>Autor:</t>
        </r>
        <r>
          <rPr>
            <sz val="9"/>
            <color indexed="81"/>
            <rFont val="Segoe UI"/>
            <family val="2"/>
          </rPr>
          <t xml:space="preserve">
Quelle:
 § 25 TVöD Anspruch auf Betriebliche Altersversorung
ATV-K §2 Abs 1 Versicherungspflicht
ATV-K §2 Abs 2 Befreieung für Wisschaftliche Tätigkeiten
ATV-K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1" authorId="0" shapeId="0">
      <text>
        <r>
          <rPr>
            <b/>
            <sz val="9"/>
            <color indexed="81"/>
            <rFont val="Segoe UI"/>
            <family val="2"/>
          </rPr>
          <t>Autor:</t>
        </r>
        <r>
          <rPr>
            <sz val="9"/>
            <color indexed="81"/>
            <rFont val="Segoe UI"/>
            <family val="2"/>
          </rPr>
          <t xml:space="preserve">
Quelle: Tarifvertrag über Sonderzahlungen zur Abmilderung der gestiegenen Verbraucherpreise (TV Inflationsausgleich), vom 22. April 2023, Vereinigung der kommunalen Arbeitgeberverbände (VKA)
§ 2 Inflationsausgleich 2023:
(1) Personen, die unter den Geltungsbereich dieses Tarifvertrags fallen, erhalten eine einmalige Sonderzahlung mit dem Entgelt für den Monat Juni 2023 (Inflati-onsausgleich 2023), wenn ihr Arbeitsverhältnis am 1. Mai 2023 bestand und an mindestens einem Tag zwischen dem 1. Januar 2023 und dem 31. Mai 2023 An-spruch auf Entgelt bestanden hat.
(2) Die Höhe des Inflationsausgleichs 2023 beträgt für Personen, die unter den Geltungsbereich des TVöD, des TV-V oder des TV-Wald-Bund fallen, 1.240 Euro.
...
§ 24 Absatz 2 TVöD bzw. § 7 Absatz 3 TV-V gelten entsprechend. Maßgeblich sind die jeweiligen Verhältnisse am 1. Mai 2023 ...
§ 4 Gemeinsame Bestimmungen für die Sonderzahlungen nach §§ 2 und 3
(1) Der Inflationsausgleich 2023 nach § 2 sowie die monatlichen Sonderzahlungen nach § 3 werden jeweils zusätzlich zum ohnehin geschuldeten Entgelt gewährt. Es handelt sich jeweils um einen Zuschuss des Arbeitgebers zur Abmilderung der gestiegenen Verbraucherpreise im Sinne des § 3 Nummer 11c des Einkom-mensteuergesetzes.
(3) Der Inflationsausgleich 2023 und die monatlichen Sonderzahlungen sind kein zu-satzversorgungspflichtiges Entgelt.
(4) Der Inflationsausgleich 2023 und die monatlichen Sonderzahlungen sind bei der Bemessung sonstiger Leistungen nicht zu berücksichtigen.
</t>
        </r>
      </text>
    </comment>
    <comment ref="B26" authorId="0" shapeId="0">
      <text>
        <r>
          <rPr>
            <b/>
            <sz val="9"/>
            <color indexed="81"/>
            <rFont val="Segoe UI"/>
            <family val="2"/>
          </rPr>
          <t>Autor:</t>
        </r>
        <r>
          <rPr>
            <sz val="9"/>
            <color indexed="81"/>
            <rFont val="Segoe UI"/>
            <family val="2"/>
          </rPr>
          <t xml:space="preserve">
Quelle:
TVöD Anlage A (VKA) und TVÜ-VKA § 19</t>
        </r>
      </text>
    </comment>
    <comment ref="B43" authorId="0" shapeId="0">
      <text>
        <r>
          <rPr>
            <b/>
            <sz val="9"/>
            <color indexed="81"/>
            <rFont val="Segoe UI"/>
            <family val="2"/>
          </rPr>
          <t>Autor:</t>
        </r>
        <r>
          <rPr>
            <sz val="9"/>
            <color indexed="81"/>
            <rFont val="Segoe UI"/>
            <family val="2"/>
          </rPr>
          <t xml:space="preserve">
§ 19 TVÜ-VKA Abs. 1</t>
        </r>
      </text>
    </comment>
    <comment ref="B48"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u/>
            <sz val="9"/>
            <color indexed="81"/>
            <rFont val="Segoe UI"/>
            <family val="2"/>
          </rPr>
          <t>Höhe des regelmäßigen Entgeltes</t>
        </r>
        <r>
          <rPr>
            <sz val="9"/>
            <color indexed="81"/>
            <rFont val="Segoe UI"/>
            <family val="2"/>
          </rPr>
          <t xml:space="preserve">. </t>
        </r>
      </text>
    </comment>
    <comment ref="B54" authorId="0" shapeId="0">
      <text>
        <r>
          <rPr>
            <b/>
            <sz val="9"/>
            <color indexed="81"/>
            <rFont val="Segoe UI"/>
            <family val="2"/>
          </rPr>
          <t>Autor:</t>
        </r>
        <r>
          <rPr>
            <sz val="9"/>
            <color indexed="81"/>
            <rFont val="Segoe UI"/>
            <family val="2"/>
          </rPr>
          <t xml:space="preserve">
Quelle:
TVöD § 20 (VKA) und Niederschriftserklärung Nr. 18</t>
        </r>
      </text>
    </comment>
  </commentList>
</comments>
</file>

<file path=xl/comments2.xml><?xml version="1.0" encoding="utf-8"?>
<comments xmlns="http://schemas.openxmlformats.org/spreadsheetml/2006/main">
  <authors>
    <author>Autor</author>
  </authors>
  <commentList>
    <comment ref="B19" authorId="0" shapeId="0">
      <text>
        <r>
          <rPr>
            <b/>
            <sz val="9"/>
            <color indexed="81"/>
            <rFont val="Segoe UI"/>
            <family val="2"/>
          </rPr>
          <t>Autor:</t>
        </r>
        <r>
          <rPr>
            <sz val="9"/>
            <color indexed="81"/>
            <rFont val="Segoe UI"/>
            <family val="2"/>
          </rPr>
          <t xml:space="preserve">
Quelle:
 § 25 TVöD Anspruch auf Betriebliche Altersversorung
ATV-K §2 Abs 1 Versicherungspflicht
ATV-K §2 Abs 2 Befreieung für Wisschaftliche Tätigkeiten
ATV-K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2" authorId="0" shapeId="0">
      <text>
        <r>
          <rPr>
            <b/>
            <sz val="9"/>
            <color indexed="81"/>
            <rFont val="Segoe UI"/>
            <family val="2"/>
          </rPr>
          <t>Autor:</t>
        </r>
        <r>
          <rPr>
            <sz val="9"/>
            <color indexed="81"/>
            <rFont val="Segoe UI"/>
            <family val="2"/>
          </rPr>
          <t xml:space="preserve">
Quelle: Tarifvertrag über Sonderzahlungen zur Abmilderung der gestiegenen Verbraucherpreise (TV Inflationsausgleich), vom 22. April 2023, Vereinigung der kommunalen Arbeitgeberverbände (VKA)
§ 3 Monatliche Sonderzahlungen:
(1) Personen, die unter den Geltungsbereich dieses Tarifvertrags fallen, erhalten in den Monaten Juli 2023 bis Februar 2024 (Bezugsmonate) monatliche Sonder-zahlungen. Die Auszahlung erfolgt mit dem Entgelt des jeweiligen Bezugsmonats. Der Anspruch auf den monatlichen Inflationsausgleich besteht jeweils nur, wenn in dem Bezugsmonat ein Arbeitsverhältnis besteht und an mindestens einem Tag im Bezugsmonat Anspruch auf Entgelt bestanden hat.
(2) Die Höhe der monatlichen Sonderzahlungen beträgt für Personen, die unter den Geltungsbereich des TVöD, des TV-V oder des TV-Wald-Bund fallen, 220 Euro ... § 24 Absatz 2 TVöD bzw. § 7 Absatz 3 TV-V gelten entsprechend.
§ 4 Gemeinsame Bestimmungen für die Sonderzahlungen nach §§ 2 und 3
(1) Der Inflationsausgleich 2023 nach § 2 sowie die monatlichen Sonderzahlungen nach § 3 werden jeweils zusätzlich zum ohnehin geschuldeten Entgelt gewährt. Es handelt sich jeweils um einen Zuschuss des Arbeitgebers zur Abmilderung der gestiegenen Verbraucherpreise im Sinne des § 3 Nummer 11c des Einkom-mensteuergesetzes.
(3) Der Inflationsausgleich 2023 und die monatlichen Sonderzahlungen sind kein zu-satzversorgungspflichtiges Entgelt.
(4) Der Inflationsausgleich 2023 und die monatlichen Sonderzahlungen sind bei der Bemessung sonstiger Leistungen nicht zu berücksichtigen.
</t>
        </r>
      </text>
    </comment>
    <comment ref="B27" authorId="0" shapeId="0">
      <text>
        <r>
          <rPr>
            <b/>
            <sz val="9"/>
            <color indexed="81"/>
            <rFont val="Segoe UI"/>
            <family val="2"/>
          </rPr>
          <t>Autor:</t>
        </r>
        <r>
          <rPr>
            <sz val="9"/>
            <color indexed="81"/>
            <rFont val="Segoe UI"/>
            <family val="2"/>
          </rPr>
          <t xml:space="preserve">
Quelle:
TVöD Anlage A (VKA) und TVÜ-VKA § 19</t>
        </r>
      </text>
    </comment>
    <comment ref="B44" authorId="0" shapeId="0">
      <text>
        <r>
          <rPr>
            <b/>
            <sz val="9"/>
            <color indexed="81"/>
            <rFont val="Segoe UI"/>
            <family val="2"/>
          </rPr>
          <t>Autor:</t>
        </r>
        <r>
          <rPr>
            <sz val="9"/>
            <color indexed="81"/>
            <rFont val="Segoe UI"/>
            <family val="2"/>
          </rPr>
          <t xml:space="preserve">
§ 19 TVÜ-VKA Abs. 1</t>
        </r>
      </text>
    </comment>
    <comment ref="B49"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i/>
            <sz val="9"/>
            <color indexed="81"/>
            <rFont val="Segoe UI"/>
            <family val="2"/>
          </rPr>
          <t>Höhe des regelmäßigen Entgeltes</t>
        </r>
        <r>
          <rPr>
            <sz val="9"/>
            <color indexed="81"/>
            <rFont val="Segoe UI"/>
            <family val="2"/>
          </rPr>
          <t xml:space="preserve">. </t>
        </r>
      </text>
    </comment>
    <comment ref="B57" authorId="0" shapeId="0">
      <text>
        <r>
          <rPr>
            <b/>
            <sz val="9"/>
            <color indexed="81"/>
            <rFont val="Segoe UI"/>
            <family val="2"/>
          </rPr>
          <t>Autor:</t>
        </r>
        <r>
          <rPr>
            <sz val="9"/>
            <color indexed="81"/>
            <rFont val="Segoe UI"/>
            <family val="2"/>
          </rPr>
          <t xml:space="preserve">
Quelle:
TVöD § 20 (VKA) und Niederschriftserklärung Nr. 18</t>
        </r>
      </text>
    </comment>
  </commentList>
</comments>
</file>

<file path=xl/comments3.xml><?xml version="1.0" encoding="utf-8"?>
<comments xmlns="http://schemas.openxmlformats.org/spreadsheetml/2006/main">
  <authors>
    <author>Autor</author>
  </authors>
  <commentList>
    <comment ref="B20" authorId="0" shapeId="0">
      <text>
        <r>
          <rPr>
            <b/>
            <sz val="9"/>
            <color indexed="81"/>
            <rFont val="Segoe UI"/>
            <family val="2"/>
          </rPr>
          <t>Autor:</t>
        </r>
        <r>
          <rPr>
            <sz val="9"/>
            <color indexed="81"/>
            <rFont val="Segoe UI"/>
            <family val="2"/>
          </rPr>
          <t xml:space="preserve">
Quelle:
 § 25 TVöD Anspruch auf Betriebliche Altersversorung
ATV-K §2 Abs 1 Versicherungspflicht
ATV-K §2 Abs 2 Befreieung für Wisschaftliche Tätigkeiten
ATV-K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5" authorId="0" shapeId="0">
      <text>
        <r>
          <rPr>
            <b/>
            <sz val="9"/>
            <color indexed="81"/>
            <rFont val="Segoe UI"/>
            <family val="2"/>
          </rPr>
          <t>Autor:</t>
        </r>
        <r>
          <rPr>
            <sz val="9"/>
            <color indexed="81"/>
            <rFont val="Segoe UI"/>
            <family val="2"/>
          </rPr>
          <t xml:space="preserve">
Quelle:
TVöD Anlage A (VKA) und TVÜ-VKA § 19</t>
        </r>
      </text>
    </comment>
    <comment ref="B42" authorId="0" shapeId="0">
      <text>
        <r>
          <rPr>
            <b/>
            <sz val="9"/>
            <color indexed="81"/>
            <rFont val="Segoe UI"/>
            <family val="2"/>
          </rPr>
          <t>Autor:</t>
        </r>
        <r>
          <rPr>
            <sz val="9"/>
            <color indexed="81"/>
            <rFont val="Segoe UI"/>
            <family val="2"/>
          </rPr>
          <t xml:space="preserve">
§ 19 TVÜ-VKA Abs. 1</t>
        </r>
      </text>
    </comment>
    <comment ref="B47"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i/>
            <sz val="9"/>
            <color indexed="81"/>
            <rFont val="Segoe UI"/>
            <family val="2"/>
          </rPr>
          <t>Höhe des regelmäßigen Entgeltes</t>
        </r>
        <r>
          <rPr>
            <sz val="9"/>
            <color indexed="81"/>
            <rFont val="Segoe UI"/>
            <family val="2"/>
          </rPr>
          <t xml:space="preserve">. </t>
        </r>
      </text>
    </comment>
    <comment ref="B55" authorId="0" shapeId="0">
      <text>
        <r>
          <rPr>
            <b/>
            <sz val="9"/>
            <color indexed="81"/>
            <rFont val="Segoe UI"/>
            <family val="2"/>
          </rPr>
          <t>Autor:</t>
        </r>
        <r>
          <rPr>
            <sz val="9"/>
            <color indexed="81"/>
            <rFont val="Segoe UI"/>
            <family val="2"/>
          </rPr>
          <t xml:space="preserve">
Quelle:
TVöD § 20 (VKA) und Niederschriftserklärung Nr. 18</t>
        </r>
      </text>
    </comment>
  </commentList>
</comments>
</file>

<file path=xl/comments4.xml><?xml version="1.0" encoding="utf-8"?>
<comments xmlns="http://schemas.openxmlformats.org/spreadsheetml/2006/main">
  <authors>
    <author>Autor</author>
  </authors>
  <commentList>
    <comment ref="B21" authorId="0" shapeId="0">
      <text>
        <r>
          <rPr>
            <b/>
            <sz val="9"/>
            <color indexed="81"/>
            <rFont val="Segoe UI"/>
            <family val="2"/>
          </rPr>
          <t>Autor:</t>
        </r>
        <r>
          <rPr>
            <sz val="9"/>
            <color indexed="81"/>
            <rFont val="Segoe UI"/>
            <family val="2"/>
          </rPr>
          <t xml:space="preserve">
Quelle:
 § 25 TVöD Anspruch auf Betriebliche Altersversorung
ATV-K §2 Abs 1 Versicherungspflicht
ATV-K §2 Abs 2 Befreieung für Wisschaftliche Tätigkeiten
ATV-K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6" authorId="0" shapeId="0">
      <text>
        <r>
          <rPr>
            <b/>
            <sz val="9"/>
            <color indexed="81"/>
            <rFont val="Segoe UI"/>
            <family val="2"/>
          </rPr>
          <t>Autor:</t>
        </r>
        <r>
          <rPr>
            <sz val="9"/>
            <color indexed="81"/>
            <rFont val="Segoe UI"/>
            <family val="2"/>
          </rPr>
          <t xml:space="preserve">
Quelle:
TVöD Anlage A (VKA) und TVÜ-VKA § 19</t>
        </r>
      </text>
    </comment>
    <comment ref="B43" authorId="0" shapeId="0">
      <text>
        <r>
          <rPr>
            <b/>
            <sz val="9"/>
            <color indexed="81"/>
            <rFont val="Segoe UI"/>
            <family val="2"/>
          </rPr>
          <t>Autor:</t>
        </r>
        <r>
          <rPr>
            <sz val="9"/>
            <color indexed="81"/>
            <rFont val="Segoe UI"/>
            <family val="2"/>
          </rPr>
          <t xml:space="preserve">
§ 19 TVÜ-VKA Abs. 1</t>
        </r>
      </text>
    </comment>
    <comment ref="B48"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i/>
            <sz val="9"/>
            <color indexed="81"/>
            <rFont val="Segoe UI"/>
            <family val="2"/>
          </rPr>
          <t>Höhe des regelmäßigen Entgeltes</t>
        </r>
        <r>
          <rPr>
            <sz val="9"/>
            <color indexed="81"/>
            <rFont val="Segoe UI"/>
            <family val="2"/>
          </rPr>
          <t xml:space="preserve">. </t>
        </r>
      </text>
    </comment>
    <comment ref="B56" authorId="0" shapeId="0">
      <text>
        <r>
          <rPr>
            <b/>
            <sz val="9"/>
            <color indexed="81"/>
            <rFont val="Segoe UI"/>
            <family val="2"/>
          </rPr>
          <t>Autor:</t>
        </r>
        <r>
          <rPr>
            <sz val="9"/>
            <color indexed="81"/>
            <rFont val="Segoe UI"/>
            <family val="2"/>
          </rPr>
          <t xml:space="preserve">
Quelle:
TVöD § 20 (VKA) und Niederschriftserklärung Nr. 18</t>
        </r>
      </text>
    </comment>
  </commentList>
</comments>
</file>

<file path=xl/comments5.xml><?xml version="1.0" encoding="utf-8"?>
<comments xmlns="http://schemas.openxmlformats.org/spreadsheetml/2006/main">
  <authors>
    <author>Autor</author>
  </authors>
  <commentList>
    <comment ref="B22" authorId="0" shapeId="0">
      <text>
        <r>
          <rPr>
            <b/>
            <sz val="9"/>
            <color indexed="81"/>
            <rFont val="Segoe UI"/>
            <family val="2"/>
          </rPr>
          <t>Autor:</t>
        </r>
        <r>
          <rPr>
            <sz val="9"/>
            <color indexed="81"/>
            <rFont val="Segoe UI"/>
            <family val="2"/>
          </rPr>
          <t xml:space="preserve">
Quelle:
 § 25 TVöD Anspruch auf Betriebliche Altersversorung
ATV-K §2 Abs 1 Versicherungspflicht
ATV-K §2 Abs 2 Befreieung für Wisschaftliche Tätigkeiten
ATV-K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7" authorId="0" shapeId="0">
      <text>
        <r>
          <rPr>
            <b/>
            <sz val="9"/>
            <color indexed="81"/>
            <rFont val="Segoe UI"/>
            <family val="2"/>
          </rPr>
          <t>Autor:</t>
        </r>
        <r>
          <rPr>
            <sz val="9"/>
            <color indexed="81"/>
            <rFont val="Segoe UI"/>
            <family val="2"/>
          </rPr>
          <t xml:space="preserve">
Quelle:
TVöD Anlage A (VKA) und TVÜ-VKA § 19</t>
        </r>
      </text>
    </comment>
    <comment ref="B44" authorId="0" shapeId="0">
      <text>
        <r>
          <rPr>
            <b/>
            <sz val="9"/>
            <color indexed="81"/>
            <rFont val="Segoe UI"/>
            <family val="2"/>
          </rPr>
          <t>Autor:</t>
        </r>
        <r>
          <rPr>
            <sz val="9"/>
            <color indexed="81"/>
            <rFont val="Segoe UI"/>
            <family val="2"/>
          </rPr>
          <t xml:space="preserve">
§ 19 TVÜ-VKA Abs. 1</t>
        </r>
      </text>
    </comment>
    <comment ref="B49"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i/>
            <sz val="9"/>
            <color indexed="81"/>
            <rFont val="Segoe UI"/>
            <family val="2"/>
          </rPr>
          <t>Höhe des regelmäßigen Entgeltes</t>
        </r>
        <r>
          <rPr>
            <sz val="9"/>
            <color indexed="81"/>
            <rFont val="Segoe UI"/>
            <family val="2"/>
          </rPr>
          <t xml:space="preserve">. </t>
        </r>
      </text>
    </comment>
    <comment ref="B57" authorId="0" shapeId="0">
      <text>
        <r>
          <rPr>
            <b/>
            <sz val="9"/>
            <color indexed="81"/>
            <rFont val="Segoe UI"/>
            <family val="2"/>
          </rPr>
          <t>Autor:</t>
        </r>
        <r>
          <rPr>
            <sz val="9"/>
            <color indexed="81"/>
            <rFont val="Segoe UI"/>
            <family val="2"/>
          </rPr>
          <t xml:space="preserve">
Quelle:
TVöD § 20 (VKA) und Niederschriftserklärung Nr. 18</t>
        </r>
      </text>
    </comment>
  </commentList>
</comments>
</file>

<file path=xl/comments6.xml><?xml version="1.0" encoding="utf-8"?>
<comments xmlns="http://schemas.openxmlformats.org/spreadsheetml/2006/main">
  <authors>
    <author>Autor</author>
  </authors>
  <commentList>
    <comment ref="B23" authorId="0" shapeId="0">
      <text>
        <r>
          <rPr>
            <b/>
            <sz val="9"/>
            <color indexed="81"/>
            <rFont val="Segoe UI"/>
            <family val="2"/>
          </rPr>
          <t>Autor:</t>
        </r>
        <r>
          <rPr>
            <sz val="9"/>
            <color indexed="81"/>
            <rFont val="Segoe UI"/>
            <family val="2"/>
          </rPr>
          <t xml:space="preserve">
Quelle:
 § 25 TVöD Anspruch auf Betriebliche Altersversorung
ATV-K §2 Abs 1 Versicherungspflicht
ATV-K §2 Abs 2 Befreieung für Wisschaftliche Tätigkeiten
ATV-K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8" authorId="0" shapeId="0">
      <text>
        <r>
          <rPr>
            <b/>
            <sz val="9"/>
            <color indexed="81"/>
            <rFont val="Segoe UI"/>
            <family val="2"/>
          </rPr>
          <t>Autor:</t>
        </r>
        <r>
          <rPr>
            <sz val="9"/>
            <color indexed="81"/>
            <rFont val="Segoe UI"/>
            <family val="2"/>
          </rPr>
          <t xml:space="preserve">
Quelle:
TVöD Anlage A (VKA) und TVÜ-VKA § 19</t>
        </r>
      </text>
    </comment>
    <comment ref="B45" authorId="0" shapeId="0">
      <text>
        <r>
          <rPr>
            <b/>
            <sz val="9"/>
            <color indexed="81"/>
            <rFont val="Segoe UI"/>
            <family val="2"/>
          </rPr>
          <t>Autor:</t>
        </r>
        <r>
          <rPr>
            <sz val="9"/>
            <color indexed="81"/>
            <rFont val="Segoe UI"/>
            <family val="2"/>
          </rPr>
          <t xml:space="preserve">
§ 19 TVÜ-VKA Abs. 1</t>
        </r>
      </text>
    </comment>
    <comment ref="B50"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i/>
            <sz val="9"/>
            <color indexed="81"/>
            <rFont val="Segoe UI"/>
            <family val="2"/>
          </rPr>
          <t>Höhe des regelmäßigen Entgeltes</t>
        </r>
        <r>
          <rPr>
            <sz val="9"/>
            <color indexed="81"/>
            <rFont val="Segoe UI"/>
            <family val="2"/>
          </rPr>
          <t xml:space="preserve">. </t>
        </r>
      </text>
    </comment>
    <comment ref="B58" authorId="0" shapeId="0">
      <text>
        <r>
          <rPr>
            <b/>
            <sz val="9"/>
            <color indexed="81"/>
            <rFont val="Segoe UI"/>
            <family val="2"/>
          </rPr>
          <t>Autor:</t>
        </r>
        <r>
          <rPr>
            <sz val="9"/>
            <color indexed="81"/>
            <rFont val="Segoe UI"/>
            <family val="2"/>
          </rPr>
          <t xml:space="preserve">
Quelle:
TVöD § 20 (VKA) und Niederschriftserklärung Nr. 18</t>
        </r>
      </text>
    </comment>
  </commentList>
</comments>
</file>

<file path=xl/comments7.xml><?xml version="1.0" encoding="utf-8"?>
<comments xmlns="http://schemas.openxmlformats.org/spreadsheetml/2006/main">
  <authors>
    <author>Autor</author>
  </authors>
  <commentList>
    <comment ref="B24" authorId="0" shapeId="0">
      <text>
        <r>
          <rPr>
            <b/>
            <sz val="9"/>
            <color indexed="81"/>
            <rFont val="Segoe UI"/>
            <family val="2"/>
          </rPr>
          <t>Autor:</t>
        </r>
        <r>
          <rPr>
            <sz val="9"/>
            <color indexed="81"/>
            <rFont val="Segoe UI"/>
            <family val="2"/>
          </rPr>
          <t xml:space="preserve">
Quelle:
 § 25 TVöD Anspruch auf Betriebliche Altersversorung
ATV-K §2 Abs 1 Versicherungspflicht
ATV-K §2 Abs 2 Befreieung für Wisschaftliche Tätigkeiten
ATV-K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29" authorId="0" shapeId="0">
      <text>
        <r>
          <rPr>
            <b/>
            <sz val="9"/>
            <color indexed="81"/>
            <rFont val="Segoe UI"/>
            <family val="2"/>
          </rPr>
          <t>Autor:</t>
        </r>
        <r>
          <rPr>
            <sz val="9"/>
            <color indexed="81"/>
            <rFont val="Segoe UI"/>
            <family val="2"/>
          </rPr>
          <t xml:space="preserve">
Quelle:
TVöD Anlage A (VKA) und TVÜ-VKA § 19</t>
        </r>
      </text>
    </comment>
    <comment ref="B46" authorId="0" shapeId="0">
      <text>
        <r>
          <rPr>
            <b/>
            <sz val="9"/>
            <color indexed="81"/>
            <rFont val="Segoe UI"/>
            <family val="2"/>
          </rPr>
          <t>Autor:</t>
        </r>
        <r>
          <rPr>
            <sz val="9"/>
            <color indexed="81"/>
            <rFont val="Segoe UI"/>
            <family val="2"/>
          </rPr>
          <t xml:space="preserve">
§ 19 TVÜ-VKA Abs. 1</t>
        </r>
      </text>
    </comment>
    <comment ref="B51"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i/>
            <sz val="9"/>
            <color indexed="81"/>
            <rFont val="Segoe UI"/>
            <family val="2"/>
          </rPr>
          <t>Höhe des regelmäßigen Entgeltes</t>
        </r>
        <r>
          <rPr>
            <sz val="9"/>
            <color indexed="81"/>
            <rFont val="Segoe UI"/>
            <family val="2"/>
          </rPr>
          <t xml:space="preserve">. </t>
        </r>
      </text>
    </comment>
    <comment ref="B59" authorId="0" shapeId="0">
      <text>
        <r>
          <rPr>
            <b/>
            <sz val="9"/>
            <color indexed="81"/>
            <rFont val="Segoe UI"/>
            <family val="2"/>
          </rPr>
          <t>Autor:</t>
        </r>
        <r>
          <rPr>
            <sz val="9"/>
            <color indexed="81"/>
            <rFont val="Segoe UI"/>
            <family val="2"/>
          </rPr>
          <t xml:space="preserve">
Quelle:
TVöD § 20 (VKA) und Niederschriftserklärung Nr. 18</t>
        </r>
      </text>
    </comment>
  </commentList>
</comments>
</file>

<file path=xl/comments8.xml><?xml version="1.0" encoding="utf-8"?>
<comments xmlns="http://schemas.openxmlformats.org/spreadsheetml/2006/main">
  <authors>
    <author>Autor</author>
  </authors>
  <commentList>
    <comment ref="B25" authorId="0" shapeId="0">
      <text>
        <r>
          <rPr>
            <b/>
            <sz val="9"/>
            <color indexed="81"/>
            <rFont val="Segoe UI"/>
            <family val="2"/>
          </rPr>
          <t>Autor:</t>
        </r>
        <r>
          <rPr>
            <sz val="9"/>
            <color indexed="81"/>
            <rFont val="Segoe UI"/>
            <family val="2"/>
          </rPr>
          <t xml:space="preserve">
Quelle:
 § 25 TVöD Anspruch auf Betriebliche Altersversorung
ATV-K §2 Abs 1 Versicherungspflicht
ATV-K §2 Abs 2 Befreieung für Wisschaftliche Tätigkeiten
ATV-K §15 Abs 2 Zusatzversorgungspflichtiges Entgelt ist steuerpflichter Arbeitslohn
VBL größte Zusatzversorungskasse. Siehe Anlage 13 für VBL Klassik und VBL Extra
VBL Klassik (Normalfall)
--------------------------
Umlagesatz AG: 1,06%
Beitragssatz AG: 2,00%
Gesamt: 3,06%
VBL Extra (Ausnahme)
------------------------
* nur für Wissenschaftler, die befristet eingestellt werden
* wenn bisher noch nicht in der VBL oder einer
anderen Zusatzversorgungseinrichtung des öffentlichen
Dienstes in Deutschland pflichtversichert gewesen und
* wenn innerhalb von zwei Monaten nach Beginn der Tätigkeit beim Arbeitgeber beantragen
* dann
Beitragssatz AG: 2,00%
Gesamt: 2,00%</t>
        </r>
      </text>
    </comment>
    <comment ref="B30" authorId="0" shapeId="0">
      <text>
        <r>
          <rPr>
            <b/>
            <sz val="9"/>
            <color indexed="81"/>
            <rFont val="Segoe UI"/>
            <family val="2"/>
          </rPr>
          <t>Autor:</t>
        </r>
        <r>
          <rPr>
            <sz val="9"/>
            <color indexed="81"/>
            <rFont val="Segoe UI"/>
            <family val="2"/>
          </rPr>
          <t xml:space="preserve">
Quelle:
TVöD Anlage A (VKA) und TVÜ-VKA § 19</t>
        </r>
      </text>
    </comment>
    <comment ref="B47" authorId="0" shapeId="0">
      <text>
        <r>
          <rPr>
            <b/>
            <sz val="9"/>
            <color indexed="81"/>
            <rFont val="Segoe UI"/>
            <family val="2"/>
          </rPr>
          <t>Autor:</t>
        </r>
        <r>
          <rPr>
            <sz val="9"/>
            <color indexed="81"/>
            <rFont val="Segoe UI"/>
            <family val="2"/>
          </rPr>
          <t xml:space="preserve">
§ 19 TVÜ-VKA Abs. 1</t>
        </r>
      </text>
    </comment>
    <comment ref="B52" authorId="0" shapeId="0">
      <text>
        <r>
          <rPr>
            <b/>
            <sz val="9"/>
            <color indexed="81"/>
            <rFont val="Segoe UI"/>
            <family val="2"/>
          </rPr>
          <t>Autor:</t>
        </r>
        <r>
          <rPr>
            <sz val="9"/>
            <color indexed="81"/>
            <rFont val="Segoe UI"/>
            <family val="2"/>
          </rPr>
          <t xml:space="preserve">
Quelle: 
ESF Plus 2021 – 2027 Förderfähige Ausgaben und Kosten (FFAK)
S. 43 (Anlage 9)
Nach dem Modell der ESF-SV-VKO ist der Arbeitgeberanteil zur Sozialversicherung abhängig von der </t>
        </r>
        <r>
          <rPr>
            <i/>
            <sz val="9"/>
            <color indexed="81"/>
            <rFont val="Segoe UI"/>
            <family val="2"/>
          </rPr>
          <t>Höhe des regelmäßigen Entgeltes</t>
        </r>
        <r>
          <rPr>
            <sz val="9"/>
            <color indexed="81"/>
            <rFont val="Segoe UI"/>
            <family val="2"/>
          </rPr>
          <t xml:space="preserve">. </t>
        </r>
      </text>
    </comment>
    <comment ref="B60" authorId="0" shapeId="0">
      <text>
        <r>
          <rPr>
            <b/>
            <sz val="9"/>
            <color indexed="81"/>
            <rFont val="Segoe UI"/>
            <family val="2"/>
          </rPr>
          <t>Autor:</t>
        </r>
        <r>
          <rPr>
            <sz val="9"/>
            <color indexed="81"/>
            <rFont val="Segoe UI"/>
            <family val="2"/>
          </rPr>
          <t xml:space="preserve">
Quelle:
TVöD § 20 (VKA) und Niederschriftserklärung Nr. 18</t>
        </r>
      </text>
    </comment>
  </commentList>
</comments>
</file>

<file path=xl/sharedStrings.xml><?xml version="1.0" encoding="utf-8"?>
<sst xmlns="http://schemas.openxmlformats.org/spreadsheetml/2006/main" count="703" uniqueCount="55">
  <si>
    <t>Anteil</t>
  </si>
  <si>
    <t>AN-Brutto bis €</t>
  </si>
  <si>
    <t>sonst</t>
  </si>
  <si>
    <t>Entgeltgruppe</t>
  </si>
  <si>
    <t>Stufe 1</t>
  </si>
  <si>
    <t>Stufe 2</t>
  </si>
  <si>
    <t xml:space="preserve">Stufe 3 </t>
  </si>
  <si>
    <t>Stufe 4</t>
  </si>
  <si>
    <t>Stufe 4a</t>
  </si>
  <si>
    <t>Stufe 4b</t>
  </si>
  <si>
    <t>Stufe 5</t>
  </si>
  <si>
    <t>Stufe 6</t>
  </si>
  <si>
    <t>9b</t>
  </si>
  <si>
    <t>9a</t>
  </si>
  <si>
    <t>Satz</t>
  </si>
  <si>
    <t>Jahressonderzahlung (JSZ)</t>
  </si>
  <si>
    <t>VKO in €/Monat</t>
  </si>
  <si>
    <t>Sozialversicherung (AG-SV)</t>
  </si>
  <si>
    <t>Berechnete VKO</t>
  </si>
  <si>
    <t>Vertraglich regelte Arbeitszeit
(Vollzeit / Teilzeit)</t>
  </si>
  <si>
    <t>Arbeitgeber-Anteil</t>
  </si>
  <si>
    <t>Entgelt in €/Monat</t>
  </si>
  <si>
    <t>9c</t>
  </si>
  <si>
    <t>2Ü</t>
  </si>
  <si>
    <t>Betriebliche Altersversorgung (VBL)</t>
  </si>
  <si>
    <t>Geschützter Bereich. Hier bitte nicht editieren.</t>
  </si>
  <si>
    <t>Für Antragstellung oder Auszahlung editierbar:</t>
  </si>
  <si>
    <t>Datengrundlage für TVöD VKA</t>
  </si>
  <si>
    <t>AG-SV Satz</t>
  </si>
  <si>
    <t>Versionsvermerk</t>
  </si>
  <si>
    <t>ab 10. Juli 2023 gelten neue Pauschalsätze für die Sozialversicherung (AG-SV). Die Tabelle (ab Zeile 37) wurde angepasst.</t>
  </si>
  <si>
    <t>Korrektur der Berechnungsformel in Tabelle "VKO in €/Monat" (grün unterlegt), für den Fall, dass für AG-SV ein Betrag (statt eines Prozentsatzes) angewendet wird. Zum Beispiel bei Entgeltgruppe 15 Stufe 6 beträgt AG-SV 1.187,75 €/Monat.</t>
  </si>
  <si>
    <t>Korrektur der Berechnungsformel in Tabelle "VKO in €/Monat" (grün unterlegt), für den Fall, dass für AG-SV ein Betrag (statt eines Prozentsatzes) angewendet wird. Zum Beispiel bei Entgeltgruppe 15Ü Stufe 6 beträgt AG-SV 1.262,65 €/Monat.</t>
  </si>
  <si>
    <t>Umbennenung der Tabelle "Gehalt anteilig in €/Monat" in "Gehalt gemäß vertraglich geregelter Arbeitszeit in €/Monat"</t>
  </si>
  <si>
    <t>Gehalt gemäß vertraglich geregelter Arbeitszeit in €/Monat</t>
  </si>
  <si>
    <t>Monatliche Sonderzahlungen (Inflationsausgleich) von Juli 2023 bis Februar 2024 i.H.v. 220 € pro Monat</t>
  </si>
  <si>
    <t>monatlich in €</t>
  </si>
  <si>
    <t>Auszahlung einmalig im Juni 2023 in €</t>
  </si>
  <si>
    <t xml:space="preserve">Inflationsausgleich  </t>
  </si>
  <si>
    <t>Inflationsausgleich in €</t>
  </si>
  <si>
    <t>Von Juli 2023 bis Februar 2024 Monatliche Sonderzahlungen (Inflationsausgleich). In VKO-Tabelle (grün) zum mönatlichen VKO-Betrag addiert.</t>
  </si>
  <si>
    <t xml:space="preserve">Einmalige Zahlung Inflationsausgleich im Juni 2023 ergänzt. </t>
  </si>
  <si>
    <t>Zusätzliche Auszahlung im Juni 2023, wenn das Arbeitsverhältnis am 1. Mai 2023 bestand und an mindestens einem Tag zwischen dem 1. Januar 2023 und dem 31. Mai 2023 Anspruch auf Entgelt bestanden hat.</t>
  </si>
  <si>
    <t>Erläuterung: Der Inflationsausgleich ist in der VKO-Tabelle noch nicht enthalten und muss einmalig addiert werden, wenn die Bedingungen für die Auszahlung des Inflationsausgleichs erfüllt sind.</t>
  </si>
  <si>
    <t xml:space="preserve">Erläuterung: VKO enthält monatliche Sonderzahlung (Inflationsausgleich) i.H.v. </t>
  </si>
  <si>
    <t>€.</t>
  </si>
  <si>
    <t>Korrektur: Inflationsausgleich mit Anteil (Vollzeit/ Teilzei) multipliziert.</t>
  </si>
  <si>
    <t xml:space="preserve">ab 1. März 2024 gelten neue Tarife gemäß Änderungstarifvertrag Nr. 21 vom 22. April 2023.  </t>
  </si>
  <si>
    <t>ab 1. Juli 2024 gelten neue Pauschalsätze für die Sozialversicherung (AG-SV). Die Tabelle (ab Zeile 43) wurde angepasst.</t>
  </si>
  <si>
    <t>Korrektur: Ergänzung Projektanteil als Eingabefeld und in der Berechnung der Monats-VKO.</t>
  </si>
  <si>
    <t>Projektanteil 
(Anteil der Projekttätigkeit an der vertraglich geregelten Arbeitszeit)</t>
  </si>
  <si>
    <t xml:space="preserve">ab 1. April 2025 gelten neue Tarife gemäß Änderungstarifvertrag Nr. 22 vom 6. April 2025.   </t>
  </si>
  <si>
    <t>ab Januar 2026 gelten neue Sätze für die Jahressonderzahlung gemäß Änderungstarifvertrag Nr. 22 vom 6. April 2025</t>
  </si>
  <si>
    <t xml:space="preserve">ab 1. Mai 2026 gelten neue Tarife gemäß Änderungstarifvertrag Nr. 22 vom 6. April 2025.   </t>
  </si>
  <si>
    <t>ab 1. Juli 2025 gelten neue Pauschalsätze für die Sozialversicherung (AG-SV). Die Tabelle (ab Zeile 49) wurde angepasst.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</si>
</sst>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0.00\ &quot;€&quot;;[Red]\-#,##0.00\ &quot;€&quot;"/>
    <numFmt numFmtId="164" formatCode="#,##0.0000"/>
  </numFmts>
  <fonts count="12" x14ac:knownFonts="1">
    <font>
      <sz val="11"/>
      <color theme="1"/>
      <name val="Calibri"/>
      <family val="2"/>
      <scheme val="minor"/>
    </font>
    <font>
      <sz val="10"/>
      <name val="Arial"/>
      <family val="2"/>
    </font>
    <font>
      <sz val="9"/>
      <color indexed="81"/>
      <name val="Segoe UI"/>
      <family val="2"/>
    </font>
    <font>
      <b/>
      <sz val="9"/>
      <color indexed="81"/>
      <name val="Segoe UI"/>
      <family val="2"/>
    </font>
    <font>
      <sz val="9"/>
      <color theme="1"/>
      <name val="Calibri"/>
      <family val="2"/>
      <scheme val="minor"/>
    </font>
    <font>
      <b/>
      <sz val="9"/>
      <color theme="1"/>
      <name val="Calibri"/>
      <family val="2"/>
      <scheme val="minor"/>
    </font>
    <font>
      <i/>
      <sz val="9"/>
      <color theme="1"/>
      <name val="Calibri"/>
      <family val="2"/>
      <scheme val="minor"/>
    </font>
    <font>
      <sz val="9"/>
      <color theme="1"/>
      <name val="Calibri"/>
      <family val="2"/>
    </font>
    <font>
      <u/>
      <sz val="9"/>
      <color indexed="81"/>
      <name val="Segoe UI"/>
      <family val="2"/>
    </font>
    <font>
      <i/>
      <sz val="9"/>
      <color indexed="81"/>
      <name val="Segoe UI"/>
      <family val="2"/>
    </font>
    <font>
      <b/>
      <sz val="9"/>
      <color rgb="FFFF0000"/>
      <name val="Calibri"/>
      <family val="2"/>
      <scheme val="minor"/>
    </font>
    <font>
      <i/>
      <sz val="9"/>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7"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1" fillId="0" borderId="0"/>
  </cellStyleXfs>
  <cellXfs count="86">
    <xf numFmtId="0" fontId="0" fillId="0" borderId="0" xfId="0"/>
    <xf numFmtId="0" fontId="4" fillId="0" borderId="0" xfId="0" applyFont="1"/>
    <xf numFmtId="0" fontId="5" fillId="5" borderId="1" xfId="0" applyFont="1" applyFill="1" applyBorder="1"/>
    <xf numFmtId="0" fontId="5" fillId="5" borderId="1" xfId="0" applyFont="1" applyFill="1" applyBorder="1" applyAlignment="1">
      <alignment horizontal="right"/>
    </xf>
    <xf numFmtId="0" fontId="4" fillId="0" borderId="1" xfId="0" applyFont="1" applyFill="1" applyBorder="1"/>
    <xf numFmtId="9" fontId="4" fillId="0" borderId="1" xfId="0" applyNumberFormat="1" applyFont="1" applyFill="1" applyBorder="1"/>
    <xf numFmtId="4" fontId="4" fillId="0" borderId="1" xfId="0" applyNumberFormat="1" applyFont="1" applyBorder="1"/>
    <xf numFmtId="10" fontId="4" fillId="0" borderId="1" xfId="0" applyNumberFormat="1" applyFont="1" applyBorder="1"/>
    <xf numFmtId="0" fontId="4" fillId="0" borderId="1" xfId="0" applyFont="1" applyBorder="1" applyAlignment="1">
      <alignment horizontal="right"/>
    </xf>
    <xf numFmtId="8" fontId="4" fillId="0" borderId="1" xfId="0" applyNumberFormat="1" applyFont="1" applyBorder="1"/>
    <xf numFmtId="0" fontId="4" fillId="2" borderId="0" xfId="0" applyFont="1" applyFill="1" applyBorder="1"/>
    <xf numFmtId="0" fontId="4" fillId="0" borderId="1" xfId="0" applyFont="1" applyBorder="1" applyAlignment="1">
      <alignment horizontal="left" vertical="top"/>
    </xf>
    <xf numFmtId="0" fontId="4" fillId="0" borderId="1" xfId="0" applyFont="1" applyBorder="1"/>
    <xf numFmtId="0" fontId="4" fillId="0" borderId="3" xfId="0" applyFont="1" applyBorder="1"/>
    <xf numFmtId="0" fontId="4" fillId="0" borderId="4" xfId="0" applyFont="1" applyBorder="1"/>
    <xf numFmtId="4" fontId="4" fillId="0" borderId="5" xfId="0" applyNumberFormat="1" applyFont="1" applyBorder="1"/>
    <xf numFmtId="4" fontId="4" fillId="0" borderId="0" xfId="0" applyNumberFormat="1" applyFont="1" applyBorder="1"/>
    <xf numFmtId="4" fontId="4" fillId="0" borderId="6" xfId="0" applyNumberFormat="1" applyFont="1" applyFill="1" applyBorder="1"/>
    <xf numFmtId="164" fontId="4" fillId="0" borderId="6" xfId="0" applyNumberFormat="1" applyFont="1" applyFill="1" applyBorder="1"/>
    <xf numFmtId="4" fontId="4" fillId="0" borderId="5" xfId="0" applyNumberFormat="1" applyFont="1" applyFill="1" applyBorder="1"/>
    <xf numFmtId="4" fontId="4" fillId="0" borderId="0" xfId="0" applyNumberFormat="1" applyFont="1" applyFill="1" applyBorder="1"/>
    <xf numFmtId="0" fontId="4" fillId="0" borderId="0" xfId="0" applyFont="1" applyFill="1"/>
    <xf numFmtId="4" fontId="4" fillId="0" borderId="7" xfId="0" applyNumberFormat="1" applyFont="1" applyBorder="1"/>
    <xf numFmtId="0" fontId="4" fillId="0" borderId="8" xfId="0" applyFont="1" applyBorder="1" applyAlignment="1">
      <alignment horizontal="left" vertical="top"/>
    </xf>
    <xf numFmtId="4" fontId="4" fillId="0" borderId="8" xfId="0" applyNumberFormat="1" applyFont="1" applyBorder="1"/>
    <xf numFmtId="4" fontId="4" fillId="0" borderId="9" xfId="0" applyNumberFormat="1" applyFont="1" applyBorder="1"/>
    <xf numFmtId="4" fontId="4" fillId="0" borderId="8" xfId="0" applyNumberFormat="1" applyFont="1" applyFill="1" applyBorder="1"/>
    <xf numFmtId="164" fontId="4" fillId="0" borderId="1" xfId="0" applyNumberFormat="1" applyFont="1" applyFill="1" applyBorder="1"/>
    <xf numFmtId="4" fontId="4" fillId="0" borderId="1" xfId="0" applyNumberFormat="1" applyFont="1" applyFill="1" applyBorder="1"/>
    <xf numFmtId="10" fontId="4" fillId="4" borderId="8" xfId="0" applyNumberFormat="1" applyFont="1" applyFill="1" applyBorder="1"/>
    <xf numFmtId="10" fontId="4" fillId="0" borderId="1" xfId="0" applyNumberFormat="1" applyFont="1" applyFill="1" applyBorder="1"/>
    <xf numFmtId="0" fontId="5" fillId="6" borderId="0" xfId="0" applyFont="1" applyFill="1"/>
    <xf numFmtId="0" fontId="4" fillId="6" borderId="0" xfId="0" applyFont="1" applyFill="1"/>
    <xf numFmtId="0" fontId="4" fillId="0" borderId="0" xfId="0" applyFont="1" applyBorder="1"/>
    <xf numFmtId="0" fontId="4" fillId="0" borderId="0" xfId="0" applyFont="1" applyFill="1" applyBorder="1" applyAlignment="1">
      <alignment horizontal="left"/>
    </xf>
    <xf numFmtId="0" fontId="4" fillId="0" borderId="0" xfId="0" applyFont="1" applyFill="1" applyBorder="1"/>
    <xf numFmtId="0" fontId="5" fillId="8" borderId="1" xfId="0" applyFont="1" applyFill="1" applyBorder="1" applyAlignment="1">
      <alignment wrapText="1"/>
    </xf>
    <xf numFmtId="0" fontId="5" fillId="8" borderId="1" xfId="0" applyFont="1" applyFill="1" applyBorder="1" applyAlignment="1">
      <alignment horizontal="right"/>
    </xf>
    <xf numFmtId="0" fontId="4" fillId="6" borderId="0" xfId="0" applyFont="1" applyFill="1" applyBorder="1"/>
    <xf numFmtId="0" fontId="4" fillId="0" borderId="8" xfId="0" applyFont="1" applyBorder="1"/>
    <xf numFmtId="0" fontId="4" fillId="0" borderId="9" xfId="0" applyFont="1" applyBorder="1"/>
    <xf numFmtId="0" fontId="4" fillId="0" borderId="10" xfId="0" applyFont="1" applyBorder="1"/>
    <xf numFmtId="0" fontId="5" fillId="2" borderId="0" xfId="0" applyFont="1" applyFill="1" applyBorder="1"/>
    <xf numFmtId="4" fontId="4" fillId="0" borderId="7" xfId="0" applyNumberFormat="1" applyFont="1" applyFill="1" applyBorder="1"/>
    <xf numFmtId="4" fontId="4" fillId="0" borderId="11" xfId="0" applyNumberFormat="1" applyFont="1" applyBorder="1"/>
    <xf numFmtId="0" fontId="7" fillId="0" borderId="5" xfId="0" applyNumberFormat="1" applyFont="1" applyFill="1" applyBorder="1" applyAlignment="1">
      <alignment horizontal="left"/>
    </xf>
    <xf numFmtId="0" fontId="7" fillId="0" borderId="8" xfId="0" applyNumberFormat="1" applyFont="1" applyFill="1" applyBorder="1" applyAlignment="1">
      <alignment horizontal="left"/>
    </xf>
    <xf numFmtId="0" fontId="7" fillId="4" borderId="5" xfId="0" applyNumberFormat="1" applyFont="1" applyFill="1" applyBorder="1" applyAlignment="1">
      <alignment horizontal="left"/>
    </xf>
    <xf numFmtId="164" fontId="4" fillId="0" borderId="0" xfId="0" applyNumberFormat="1" applyFont="1" applyFill="1" applyBorder="1"/>
    <xf numFmtId="0" fontId="4" fillId="0" borderId="0" xfId="0" applyFont="1" applyFill="1" applyBorder="1" applyAlignment="1">
      <alignment horizontal="left" vertical="top"/>
    </xf>
    <xf numFmtId="0" fontId="4" fillId="0" borderId="0" xfId="0" applyFont="1" applyFill="1" applyBorder="1" applyAlignment="1"/>
    <xf numFmtId="4" fontId="4" fillId="2" borderId="0" xfId="0" applyNumberFormat="1" applyFont="1" applyFill="1" applyBorder="1"/>
    <xf numFmtId="0" fontId="7" fillId="0" borderId="0" xfId="0" applyNumberFormat="1" applyFont="1" applyFill="1" applyBorder="1" applyAlignment="1">
      <alignment horizontal="left"/>
    </xf>
    <xf numFmtId="0" fontId="6" fillId="0" borderId="0" xfId="0" applyFont="1"/>
    <xf numFmtId="0" fontId="6" fillId="0" borderId="0" xfId="0" applyFont="1" applyAlignment="1">
      <alignment wrapText="1"/>
    </xf>
    <xf numFmtId="14" fontId="6" fillId="0" borderId="0" xfId="0" applyNumberFormat="1" applyFont="1"/>
    <xf numFmtId="0" fontId="6" fillId="0" borderId="0" xfId="0" applyFont="1" applyAlignment="1"/>
    <xf numFmtId="0" fontId="4" fillId="0" borderId="1" xfId="0" applyFont="1" applyFill="1" applyBorder="1" applyAlignment="1">
      <alignment wrapText="1"/>
    </xf>
    <xf numFmtId="10" fontId="5" fillId="8" borderId="1" xfId="0" applyNumberFormat="1" applyFont="1" applyFill="1" applyBorder="1" applyAlignment="1">
      <alignment horizontal="right"/>
    </xf>
    <xf numFmtId="10" fontId="4" fillId="2" borderId="0" xfId="0" applyNumberFormat="1" applyFont="1" applyFill="1" applyBorder="1"/>
    <xf numFmtId="2" fontId="4" fillId="0" borderId="1" xfId="0" applyNumberFormat="1" applyFont="1" applyFill="1" applyBorder="1"/>
    <xf numFmtId="0" fontId="10" fillId="6" borderId="0" xfId="0" applyFont="1" applyFill="1"/>
    <xf numFmtId="0" fontId="10" fillId="6" borderId="0" xfId="0" applyFont="1" applyFill="1" applyBorder="1" applyAlignment="1">
      <alignment vertical="top" wrapText="1"/>
    </xf>
    <xf numFmtId="2" fontId="10" fillId="0" borderId="1" xfId="0" applyNumberFormat="1" applyFont="1" applyFill="1" applyBorder="1" applyAlignment="1">
      <alignment vertical="top" wrapText="1"/>
    </xf>
    <xf numFmtId="9" fontId="4" fillId="2" borderId="0" xfId="0" applyNumberFormat="1" applyFont="1" applyFill="1" applyBorder="1"/>
    <xf numFmtId="0" fontId="5" fillId="8" borderId="1" xfId="0" applyFont="1" applyFill="1" applyBorder="1" applyAlignment="1">
      <alignment vertical="top" wrapText="1"/>
    </xf>
    <xf numFmtId="0" fontId="11" fillId="0" borderId="0" xfId="0" applyFont="1"/>
    <xf numFmtId="0" fontId="5" fillId="7" borderId="2" xfId="0" applyFont="1" applyFill="1" applyBorder="1" applyAlignment="1">
      <alignment horizontal="left"/>
    </xf>
    <xf numFmtId="0" fontId="5" fillId="7" borderId="3" xfId="0" applyFont="1" applyFill="1" applyBorder="1" applyAlignment="1">
      <alignment horizontal="left"/>
    </xf>
    <xf numFmtId="0" fontId="5" fillId="7" borderId="4" xfId="0" applyFont="1" applyFill="1" applyBorder="1" applyAlignment="1">
      <alignment horizontal="left"/>
    </xf>
    <xf numFmtId="0" fontId="5" fillId="5" borderId="2" xfId="0" applyFont="1" applyFill="1" applyBorder="1" applyAlignment="1">
      <alignment horizontal="left"/>
    </xf>
    <xf numFmtId="0" fontId="5" fillId="5" borderId="4" xfId="0" applyFont="1" applyFill="1" applyBorder="1" applyAlignment="1">
      <alignment horizontal="left"/>
    </xf>
    <xf numFmtId="0" fontId="5" fillId="5" borderId="3" xfId="0" applyFont="1" applyFill="1" applyBorder="1" applyAlignment="1">
      <alignment horizontal="left"/>
    </xf>
    <xf numFmtId="0" fontId="6" fillId="2" borderId="0" xfId="0" applyFont="1" applyFill="1" applyBorder="1" applyAlignment="1">
      <alignment horizontal="left" vertical="top" wrapText="1"/>
    </xf>
    <xf numFmtId="0" fontId="6" fillId="2" borderId="0" xfId="0" applyFont="1" applyFill="1" applyBorder="1" applyAlignment="1">
      <alignment horizontal="left" wrapText="1"/>
    </xf>
    <xf numFmtId="0" fontId="4" fillId="3" borderId="2" xfId="0" applyFont="1" applyFill="1" applyBorder="1" applyAlignment="1">
      <alignment horizontal="left"/>
    </xf>
    <xf numFmtId="0" fontId="4" fillId="3" borderId="3" xfId="0" applyFont="1" applyFill="1" applyBorder="1" applyAlignment="1">
      <alignment horizontal="left"/>
    </xf>
    <xf numFmtId="0" fontId="4" fillId="3" borderId="4" xfId="0" applyFont="1" applyFill="1" applyBorder="1" applyAlignment="1">
      <alignment horizontal="left"/>
    </xf>
    <xf numFmtId="0" fontId="5" fillId="7" borderId="2" xfId="0" applyFont="1" applyFill="1" applyBorder="1" applyAlignment="1">
      <alignment horizontal="left" vertical="top"/>
    </xf>
    <xf numFmtId="0" fontId="5" fillId="7" borderId="3" xfId="0" applyFont="1" applyFill="1" applyBorder="1" applyAlignment="1">
      <alignment horizontal="left" vertical="top"/>
    </xf>
    <xf numFmtId="0" fontId="5" fillId="7" borderId="4" xfId="0" applyFont="1" applyFill="1" applyBorder="1" applyAlignment="1">
      <alignment horizontal="left" vertical="top"/>
    </xf>
    <xf numFmtId="4" fontId="5" fillId="0" borderId="2" xfId="0" applyNumberFormat="1" applyFont="1" applyFill="1" applyBorder="1" applyAlignment="1">
      <alignment horizontal="right" vertical="top"/>
    </xf>
    <xf numFmtId="4" fontId="5" fillId="0" borderId="4" xfId="0" applyNumberFormat="1" applyFont="1" applyFill="1" applyBorder="1" applyAlignment="1">
      <alignment horizontal="right" vertical="top"/>
    </xf>
    <xf numFmtId="0" fontId="10" fillId="0" borderId="1" xfId="0" applyFont="1" applyFill="1" applyBorder="1" applyAlignment="1">
      <alignment horizontal="left" vertical="top" wrapText="1"/>
    </xf>
    <xf numFmtId="0" fontId="10" fillId="6" borderId="9" xfId="0" applyFont="1" applyFill="1" applyBorder="1" applyAlignment="1">
      <alignment horizontal="left" vertical="top" wrapText="1"/>
    </xf>
    <xf numFmtId="0" fontId="10" fillId="6" borderId="0" xfId="0" applyFont="1" applyFill="1" applyBorder="1" applyAlignment="1">
      <alignment horizontal="left" vertical="top" wrapText="1"/>
    </xf>
  </cellXfs>
  <cellStyles count="2">
    <cellStyle name="Standard" xfId="0" builtinId="0"/>
    <cellStyle name="Standard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75"/>
  <sheetViews>
    <sheetView zoomScaleNormal="100" workbookViewId="0">
      <selection activeCell="K11" sqref="K11"/>
    </sheetView>
  </sheetViews>
  <sheetFormatPr baseColWidth="10" defaultColWidth="9.140625" defaultRowHeight="12" x14ac:dyDescent="0.2"/>
  <cols>
    <col min="1" max="1" width="2" style="1" customWidth="1"/>
    <col min="2" max="2" width="18.28515625" style="1" customWidth="1"/>
    <col min="3" max="3" width="9.85546875" style="1" customWidth="1"/>
    <col min="4" max="8" width="7.8554687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2.7109375" style="1" customWidth="1"/>
    <col min="27" max="27" width="2.5703125" style="1" customWidth="1"/>
    <col min="28" max="28" width="12.5703125" style="1" bestFit="1" customWidth="1"/>
    <col min="29" max="34" width="7" style="1" bestFit="1" customWidth="1"/>
    <col min="35" max="35" width="3" style="1" customWidth="1"/>
    <col min="36" max="16384" width="9.140625" style="1"/>
  </cols>
  <sheetData>
    <row r="1" spans="1:37" x14ac:dyDescent="0.2">
      <c r="B1" s="54" t="s">
        <v>29</v>
      </c>
      <c r="C1" s="55">
        <v>45117</v>
      </c>
      <c r="D1" s="56" t="s">
        <v>31</v>
      </c>
    </row>
    <row r="2" spans="1:37" x14ac:dyDescent="0.2">
      <c r="C2" s="55">
        <v>45117</v>
      </c>
      <c r="D2" s="53" t="s">
        <v>33</v>
      </c>
    </row>
    <row r="3" spans="1:37" x14ac:dyDescent="0.2">
      <c r="C3" s="55">
        <v>45146</v>
      </c>
      <c r="D3" s="53" t="s">
        <v>41</v>
      </c>
    </row>
    <row r="4" spans="1:37" x14ac:dyDescent="0.2">
      <c r="C4" s="55">
        <v>45288</v>
      </c>
      <c r="D4" s="53" t="s">
        <v>46</v>
      </c>
    </row>
    <row r="5" spans="1:37" x14ac:dyDescent="0.2">
      <c r="C5" s="55">
        <v>45825</v>
      </c>
      <c r="D5" s="53" t="s">
        <v>49</v>
      </c>
    </row>
    <row r="7" spans="1:37" x14ac:dyDescent="0.2">
      <c r="A7" s="10"/>
      <c r="B7" s="10"/>
      <c r="C7" s="10"/>
      <c r="D7" s="10"/>
      <c r="E7" s="10"/>
      <c r="F7" s="10"/>
      <c r="G7" s="10"/>
      <c r="H7" s="10"/>
      <c r="I7" s="10"/>
      <c r="AA7" s="32"/>
      <c r="AB7" s="32"/>
      <c r="AC7" s="32"/>
      <c r="AD7" s="32"/>
      <c r="AE7" s="32"/>
      <c r="AF7" s="32"/>
      <c r="AG7" s="32"/>
      <c r="AH7" s="32"/>
      <c r="AI7" s="32"/>
    </row>
    <row r="8" spans="1:37" x14ac:dyDescent="0.2">
      <c r="A8" s="10"/>
      <c r="B8" s="42" t="s">
        <v>27</v>
      </c>
      <c r="C8" s="42"/>
      <c r="D8" s="10"/>
      <c r="E8" s="10"/>
      <c r="F8" s="10"/>
      <c r="G8" s="10"/>
      <c r="H8" s="10"/>
      <c r="I8" s="10"/>
      <c r="AA8" s="32"/>
      <c r="AB8" s="31" t="s">
        <v>18</v>
      </c>
      <c r="AC8" s="32"/>
      <c r="AD8" s="32"/>
      <c r="AE8" s="32"/>
      <c r="AF8" s="32"/>
      <c r="AG8" s="32"/>
      <c r="AH8" s="32"/>
      <c r="AI8" s="32"/>
    </row>
    <row r="9" spans="1:37" x14ac:dyDescent="0.2">
      <c r="A9" s="10"/>
      <c r="B9" s="42"/>
      <c r="C9" s="42"/>
      <c r="D9" s="10"/>
      <c r="E9" s="10"/>
      <c r="F9" s="10"/>
      <c r="G9" s="10"/>
      <c r="H9" s="10"/>
      <c r="I9" s="10"/>
      <c r="AA9" s="32"/>
      <c r="AB9" s="31"/>
      <c r="AC9" s="32"/>
      <c r="AD9" s="32"/>
      <c r="AE9" s="32"/>
      <c r="AF9" s="32"/>
      <c r="AG9" s="32"/>
      <c r="AH9" s="32"/>
      <c r="AI9" s="32"/>
    </row>
    <row r="10" spans="1:37" ht="27" customHeight="1" x14ac:dyDescent="0.2">
      <c r="A10" s="10"/>
      <c r="B10" s="73" t="s">
        <v>26</v>
      </c>
      <c r="C10" s="73"/>
      <c r="D10" s="10"/>
      <c r="E10" s="10"/>
      <c r="F10" s="10"/>
      <c r="G10" s="10"/>
      <c r="H10" s="10"/>
      <c r="I10" s="10"/>
      <c r="AA10" s="32"/>
      <c r="AB10" s="31"/>
      <c r="AC10" s="32"/>
      <c r="AD10" s="32"/>
      <c r="AE10" s="32"/>
      <c r="AF10" s="32"/>
      <c r="AG10" s="32"/>
      <c r="AH10" s="32"/>
      <c r="AI10" s="32"/>
    </row>
    <row r="11" spans="1:37" x14ac:dyDescent="0.2">
      <c r="A11" s="10"/>
      <c r="B11" s="42"/>
      <c r="C11" s="42"/>
      <c r="D11" s="10"/>
      <c r="E11" s="10"/>
      <c r="F11" s="10"/>
      <c r="G11" s="10"/>
      <c r="H11" s="10"/>
      <c r="I11" s="10"/>
      <c r="AA11" s="32"/>
      <c r="AB11" s="32"/>
      <c r="AC11" s="32"/>
      <c r="AD11" s="32"/>
      <c r="AE11" s="32"/>
      <c r="AF11" s="32"/>
      <c r="AG11" s="32"/>
      <c r="AH11" s="32"/>
      <c r="AI11" s="32"/>
    </row>
    <row r="12" spans="1:37" ht="36" x14ac:dyDescent="0.2">
      <c r="A12" s="10"/>
      <c r="B12" s="36" t="s">
        <v>19</v>
      </c>
      <c r="C12" s="37" t="s">
        <v>14</v>
      </c>
      <c r="D12" s="10"/>
      <c r="E12" s="10"/>
      <c r="F12" s="10"/>
      <c r="G12" s="10"/>
      <c r="H12" s="10"/>
      <c r="I12" s="10"/>
      <c r="AA12" s="32"/>
      <c r="AB12" s="32"/>
      <c r="AC12" s="32"/>
      <c r="AD12" s="32"/>
      <c r="AE12" s="32"/>
      <c r="AF12" s="32"/>
      <c r="AG12" s="32"/>
      <c r="AH12" s="32"/>
      <c r="AI12" s="32"/>
    </row>
    <row r="13" spans="1:37" x14ac:dyDescent="0.2">
      <c r="A13" s="10"/>
      <c r="B13" s="4" t="s">
        <v>0</v>
      </c>
      <c r="C13" s="5">
        <v>1</v>
      </c>
      <c r="D13" s="10"/>
      <c r="E13" s="10"/>
      <c r="F13" s="10"/>
      <c r="G13" s="10"/>
      <c r="H13" s="10"/>
      <c r="I13" s="10"/>
      <c r="AA13" s="32"/>
      <c r="AB13" s="32"/>
      <c r="AC13" s="32"/>
      <c r="AD13" s="32"/>
      <c r="AE13" s="32"/>
      <c r="AF13" s="32"/>
      <c r="AG13" s="32"/>
      <c r="AH13" s="32"/>
      <c r="AI13" s="32"/>
      <c r="AK13" s="33"/>
    </row>
    <row r="14" spans="1:37" x14ac:dyDescent="0.2">
      <c r="A14" s="10"/>
      <c r="B14" s="10"/>
      <c r="C14" s="64"/>
      <c r="D14" s="10"/>
      <c r="E14" s="10"/>
      <c r="F14" s="10"/>
      <c r="G14" s="10"/>
      <c r="H14" s="10"/>
      <c r="I14" s="10"/>
      <c r="AA14" s="32"/>
      <c r="AB14" s="32"/>
      <c r="AC14" s="32"/>
      <c r="AD14" s="32"/>
      <c r="AE14" s="32"/>
      <c r="AF14" s="32"/>
      <c r="AG14" s="32"/>
      <c r="AH14" s="32"/>
      <c r="AI14" s="32"/>
      <c r="AK14" s="33"/>
    </row>
    <row r="15" spans="1:37" ht="60" x14ac:dyDescent="0.2">
      <c r="A15" s="10"/>
      <c r="B15" s="65" t="s">
        <v>50</v>
      </c>
      <c r="C15" s="37" t="s">
        <v>14</v>
      </c>
      <c r="D15" s="10"/>
      <c r="E15" s="10"/>
      <c r="F15" s="10"/>
      <c r="G15" s="10"/>
      <c r="H15" s="10"/>
      <c r="I15" s="10"/>
      <c r="AA15" s="32"/>
      <c r="AB15" s="32"/>
      <c r="AC15" s="32"/>
      <c r="AD15" s="32"/>
      <c r="AE15" s="32"/>
      <c r="AF15" s="32"/>
      <c r="AG15" s="32"/>
      <c r="AH15" s="32"/>
      <c r="AI15" s="32"/>
      <c r="AK15" s="33"/>
    </row>
    <row r="16" spans="1:37" x14ac:dyDescent="0.2">
      <c r="A16" s="10"/>
      <c r="B16" s="4" t="s">
        <v>0</v>
      </c>
      <c r="C16" s="5">
        <v>1</v>
      </c>
      <c r="D16" s="10"/>
      <c r="E16" s="10"/>
      <c r="F16" s="10"/>
      <c r="G16" s="10"/>
      <c r="H16" s="10"/>
      <c r="I16" s="10"/>
      <c r="AA16" s="32"/>
      <c r="AB16" s="32"/>
      <c r="AC16" s="32"/>
      <c r="AD16" s="32"/>
      <c r="AE16" s="32"/>
      <c r="AF16" s="32"/>
      <c r="AG16" s="32"/>
      <c r="AH16" s="32"/>
      <c r="AI16" s="32"/>
      <c r="AK16" s="33"/>
    </row>
    <row r="17" spans="1:37" x14ac:dyDescent="0.2">
      <c r="A17" s="10"/>
      <c r="B17" s="10"/>
      <c r="C17" s="10"/>
      <c r="D17" s="10"/>
      <c r="E17" s="10"/>
      <c r="F17" s="10"/>
      <c r="G17" s="10"/>
      <c r="H17" s="10"/>
      <c r="I17" s="10"/>
      <c r="AA17" s="32"/>
      <c r="AB17" s="32"/>
      <c r="AC17" s="32"/>
      <c r="AD17" s="32"/>
      <c r="AE17" s="32"/>
      <c r="AF17" s="32"/>
      <c r="AG17" s="32"/>
      <c r="AH17" s="32"/>
      <c r="AI17" s="32"/>
    </row>
    <row r="18" spans="1:37" ht="24" x14ac:dyDescent="0.2">
      <c r="A18" s="10"/>
      <c r="B18" s="36" t="s">
        <v>24</v>
      </c>
      <c r="C18" s="37" t="s">
        <v>14</v>
      </c>
      <c r="D18" s="10"/>
      <c r="E18" s="10"/>
      <c r="F18" s="10"/>
      <c r="G18" s="10"/>
      <c r="H18" s="10"/>
      <c r="I18" s="10"/>
      <c r="AA18" s="32"/>
      <c r="AB18" s="32"/>
      <c r="AC18" s="32"/>
      <c r="AD18" s="32"/>
      <c r="AE18" s="32"/>
      <c r="AF18" s="32"/>
      <c r="AG18" s="32"/>
      <c r="AH18" s="32"/>
      <c r="AI18" s="32"/>
    </row>
    <row r="19" spans="1:37" ht="12" customHeight="1" x14ac:dyDescent="0.2">
      <c r="A19" s="10"/>
      <c r="B19" s="4" t="s">
        <v>20</v>
      </c>
      <c r="C19" s="30">
        <v>3.0599999999999999E-2</v>
      </c>
      <c r="D19" s="10"/>
      <c r="E19" s="10"/>
      <c r="F19" s="10"/>
      <c r="G19" s="10"/>
      <c r="H19" s="10"/>
      <c r="I19" s="10"/>
      <c r="AA19" s="32"/>
      <c r="AB19" s="85" t="s">
        <v>43</v>
      </c>
      <c r="AC19" s="85"/>
      <c r="AD19" s="85"/>
      <c r="AE19" s="85"/>
      <c r="AF19" s="85"/>
      <c r="AG19" s="85"/>
      <c r="AH19" s="85"/>
      <c r="AI19" s="32"/>
    </row>
    <row r="20" spans="1:37" x14ac:dyDescent="0.2">
      <c r="A20" s="10"/>
      <c r="B20" s="10"/>
      <c r="C20" s="59"/>
      <c r="D20" s="10"/>
      <c r="E20" s="10"/>
      <c r="F20" s="10"/>
      <c r="G20" s="10"/>
      <c r="H20" s="10"/>
      <c r="I20" s="10"/>
      <c r="AA20" s="32"/>
      <c r="AB20" s="85"/>
      <c r="AC20" s="85"/>
      <c r="AD20" s="85"/>
      <c r="AE20" s="85"/>
      <c r="AF20" s="85"/>
      <c r="AG20" s="85"/>
      <c r="AH20" s="85"/>
      <c r="AI20" s="32"/>
    </row>
    <row r="21" spans="1:37" x14ac:dyDescent="0.2">
      <c r="A21" s="10"/>
      <c r="B21" s="36" t="s">
        <v>38</v>
      </c>
      <c r="C21" s="58" t="s">
        <v>14</v>
      </c>
      <c r="D21" s="10"/>
      <c r="E21" s="10"/>
      <c r="F21" s="10"/>
      <c r="G21" s="10"/>
      <c r="H21" s="10"/>
      <c r="I21" s="10"/>
      <c r="AA21" s="32"/>
      <c r="AB21" s="85"/>
      <c r="AC21" s="85"/>
      <c r="AD21" s="85"/>
      <c r="AE21" s="85"/>
      <c r="AF21" s="85"/>
      <c r="AG21" s="85"/>
      <c r="AH21" s="85"/>
      <c r="AI21" s="32"/>
    </row>
    <row r="22" spans="1:37" ht="24" x14ac:dyDescent="0.2">
      <c r="A22" s="10"/>
      <c r="B22" s="57" t="s">
        <v>37</v>
      </c>
      <c r="C22" s="28">
        <f>1240*C13</f>
        <v>1240</v>
      </c>
      <c r="D22" s="10"/>
      <c r="E22" s="10"/>
      <c r="F22" s="10"/>
      <c r="G22" s="10"/>
      <c r="H22" s="10"/>
      <c r="I22" s="10"/>
      <c r="AA22" s="32"/>
      <c r="AB22" s="84"/>
      <c r="AC22" s="84"/>
      <c r="AD22" s="84"/>
      <c r="AE22" s="84"/>
      <c r="AF22" s="84"/>
      <c r="AG22" s="84"/>
      <c r="AH22" s="84"/>
      <c r="AI22" s="32"/>
    </row>
    <row r="23" spans="1:37" x14ac:dyDescent="0.2">
      <c r="A23" s="10"/>
      <c r="B23" s="10"/>
      <c r="C23" s="10"/>
      <c r="D23" s="10"/>
      <c r="E23" s="10"/>
      <c r="F23" s="10"/>
      <c r="G23" s="10"/>
      <c r="H23" s="10"/>
      <c r="I23" s="10"/>
      <c r="AA23" s="32"/>
      <c r="AB23" s="78" t="s">
        <v>39</v>
      </c>
      <c r="AC23" s="79"/>
      <c r="AD23" s="79"/>
      <c r="AE23" s="79"/>
      <c r="AF23" s="80"/>
      <c r="AG23" s="81">
        <f>C22</f>
        <v>1240</v>
      </c>
      <c r="AH23" s="82"/>
      <c r="AI23" s="32"/>
    </row>
    <row r="24" spans="1:37" ht="39" customHeight="1" x14ac:dyDescent="0.2">
      <c r="A24" s="10"/>
      <c r="B24" s="74" t="s">
        <v>25</v>
      </c>
      <c r="C24" s="74"/>
      <c r="D24" s="10"/>
      <c r="E24" s="10"/>
      <c r="F24" s="10"/>
      <c r="G24" s="10"/>
      <c r="H24" s="10"/>
      <c r="I24" s="10"/>
      <c r="AA24" s="38"/>
      <c r="AB24" s="83" t="s">
        <v>42</v>
      </c>
      <c r="AC24" s="83"/>
      <c r="AD24" s="83"/>
      <c r="AE24" s="83"/>
      <c r="AF24" s="83"/>
      <c r="AG24" s="83"/>
      <c r="AH24" s="83"/>
      <c r="AI24" s="38"/>
    </row>
    <row r="25" spans="1:37" x14ac:dyDescent="0.2">
      <c r="A25" s="10"/>
      <c r="B25" s="10"/>
      <c r="C25" s="10"/>
      <c r="D25" s="10"/>
      <c r="E25" s="10"/>
      <c r="F25" s="10"/>
      <c r="G25" s="10"/>
      <c r="H25" s="10"/>
      <c r="I25" s="10"/>
      <c r="Z25" s="33"/>
      <c r="AA25" s="38"/>
      <c r="AB25" s="38"/>
      <c r="AC25" s="38"/>
      <c r="AD25" s="38"/>
      <c r="AE25" s="38"/>
      <c r="AF25" s="38"/>
      <c r="AG25" s="38"/>
      <c r="AH25" s="38"/>
      <c r="AI25" s="38"/>
      <c r="AJ25" s="33"/>
      <c r="AK25" s="33"/>
    </row>
    <row r="26" spans="1:37" x14ac:dyDescent="0.2">
      <c r="A26" s="10"/>
      <c r="B26" s="70" t="s">
        <v>21</v>
      </c>
      <c r="C26" s="72"/>
      <c r="D26" s="72"/>
      <c r="E26" s="72"/>
      <c r="F26" s="72"/>
      <c r="G26" s="72"/>
      <c r="H26" s="71"/>
      <c r="I26" s="10"/>
      <c r="K26" s="75" t="s">
        <v>34</v>
      </c>
      <c r="L26" s="76"/>
      <c r="M26" s="76"/>
      <c r="N26" s="76"/>
      <c r="O26" s="76"/>
      <c r="P26" s="76"/>
      <c r="Q26" s="77"/>
      <c r="S26" s="75" t="s">
        <v>28</v>
      </c>
      <c r="T26" s="76"/>
      <c r="U26" s="76"/>
      <c r="V26" s="76"/>
      <c r="W26" s="76"/>
      <c r="X26" s="76"/>
      <c r="Y26" s="77"/>
      <c r="Z26" s="34"/>
      <c r="AA26" s="38"/>
      <c r="AB26" s="67" t="s">
        <v>16</v>
      </c>
      <c r="AC26" s="68"/>
      <c r="AD26" s="68"/>
      <c r="AE26" s="68"/>
      <c r="AF26" s="68"/>
      <c r="AG26" s="68"/>
      <c r="AH26" s="69"/>
      <c r="AI26" s="38"/>
      <c r="AJ26" s="33"/>
      <c r="AK26" s="33"/>
    </row>
    <row r="27" spans="1:37" x14ac:dyDescent="0.2">
      <c r="A27" s="10"/>
      <c r="B27" s="23" t="s">
        <v>3</v>
      </c>
      <c r="C27" s="39" t="s">
        <v>4</v>
      </c>
      <c r="D27" s="40" t="s">
        <v>5</v>
      </c>
      <c r="E27" s="39" t="s">
        <v>6</v>
      </c>
      <c r="F27" s="40" t="s">
        <v>7</v>
      </c>
      <c r="G27" s="40" t="s">
        <v>10</v>
      </c>
      <c r="H27" s="41" t="s">
        <v>11</v>
      </c>
      <c r="I27" s="10"/>
      <c r="K27" s="11" t="s">
        <v>3</v>
      </c>
      <c r="L27" s="12" t="s">
        <v>4</v>
      </c>
      <c r="M27" s="13" t="s">
        <v>5</v>
      </c>
      <c r="N27" s="12" t="s">
        <v>6</v>
      </c>
      <c r="O27" s="13" t="s">
        <v>7</v>
      </c>
      <c r="P27" s="13" t="s">
        <v>10</v>
      </c>
      <c r="Q27" s="12" t="s">
        <v>11</v>
      </c>
      <c r="S27" s="11" t="s">
        <v>3</v>
      </c>
      <c r="T27" s="12" t="s">
        <v>4</v>
      </c>
      <c r="U27" s="13" t="s">
        <v>5</v>
      </c>
      <c r="V27" s="12" t="s">
        <v>6</v>
      </c>
      <c r="W27" s="13" t="s">
        <v>7</v>
      </c>
      <c r="X27" s="13" t="s">
        <v>10</v>
      </c>
      <c r="Y27" s="12" t="s">
        <v>11</v>
      </c>
      <c r="Z27" s="33"/>
      <c r="AA27" s="38"/>
      <c r="AB27" s="11" t="s">
        <v>3</v>
      </c>
      <c r="AC27" s="12" t="s">
        <v>4</v>
      </c>
      <c r="AD27" s="13" t="s">
        <v>5</v>
      </c>
      <c r="AE27" s="12" t="s">
        <v>6</v>
      </c>
      <c r="AF27" s="13" t="s">
        <v>7</v>
      </c>
      <c r="AG27" s="13" t="s">
        <v>10</v>
      </c>
      <c r="AH27" s="12" t="s">
        <v>11</v>
      </c>
      <c r="AI27" s="38"/>
      <c r="AJ27" s="33"/>
      <c r="AK27" s="33"/>
    </row>
    <row r="28" spans="1:37" x14ac:dyDescent="0.2">
      <c r="A28" s="10"/>
      <c r="B28" s="45">
        <v>15</v>
      </c>
      <c r="C28" s="43">
        <v>5017.0600000000004</v>
      </c>
      <c r="D28" s="19">
        <v>5358.22</v>
      </c>
      <c r="E28" s="20">
        <v>5738.77</v>
      </c>
      <c r="F28" s="19">
        <v>6258.28</v>
      </c>
      <c r="G28" s="20">
        <v>6792.69</v>
      </c>
      <c r="H28" s="19">
        <v>7144.27</v>
      </c>
      <c r="I28" s="10"/>
      <c r="K28" s="45">
        <v>15</v>
      </c>
      <c r="L28" s="19">
        <f t="shared" ref="L28:Q45" si="0">C28*$C$13</f>
        <v>5017.0600000000004</v>
      </c>
      <c r="M28" s="19">
        <f t="shared" si="0"/>
        <v>5358.22</v>
      </c>
      <c r="N28" s="19">
        <f t="shared" si="0"/>
        <v>5738.77</v>
      </c>
      <c r="O28" s="19">
        <f t="shared" si="0"/>
        <v>6258.28</v>
      </c>
      <c r="P28" s="19">
        <f t="shared" si="0"/>
        <v>6792.69</v>
      </c>
      <c r="Q28" s="19">
        <f t="shared" si="0"/>
        <v>7144.27</v>
      </c>
      <c r="S28" s="45">
        <v>15</v>
      </c>
      <c r="T28" s="18">
        <f t="shared" ref="T28:Y45" si="1">IF(L28&gt;$B$51,$C$52,IF(L28&gt;$B$50,$C$51,IF(L28&gt;$B$49,$C$50,IF(L28&gt;0,$C$49,0))))</f>
        <v>0.17599999999999999</v>
      </c>
      <c r="U28" s="18">
        <f t="shared" si="1"/>
        <v>0.17599999999999999</v>
      </c>
      <c r="V28" s="18">
        <f t="shared" si="1"/>
        <v>0.17599999999999999</v>
      </c>
      <c r="W28" s="18">
        <f t="shared" si="1"/>
        <v>0.17599999999999999</v>
      </c>
      <c r="X28" s="18">
        <f t="shared" si="1"/>
        <v>1187.75</v>
      </c>
      <c r="Y28" s="18">
        <f t="shared" si="1"/>
        <v>1187.75</v>
      </c>
      <c r="Z28" s="20"/>
      <c r="AA28" s="38"/>
      <c r="AB28" s="45">
        <v>15</v>
      </c>
      <c r="AC28" s="17">
        <f>IF(T28&lt;1, (12*C28+C28*C56)* (1+$C$19+T28)*$C$13*$C$16/12, (( 12*C28+C28*C56)* (1+$C$19)+12*T28)*$C$13*$C$16/12)</f>
        <v>6314.7967713173994</v>
      </c>
      <c r="AD28" s="17">
        <f t="shared" ref="AD28:AH43" si="2">IF(U28&lt;1, (12*D28+D28*D56)* (1+$C$19+U28)*$C$13*$C$16/12, (( 12*D28+D28*D56)* (1+$C$19)+12*U28)*$C$13*$C$16/12)</f>
        <v>6744.2028510737991</v>
      </c>
      <c r="AE28" s="17">
        <f t="shared" si="2"/>
        <v>7223.1877369082986</v>
      </c>
      <c r="AF28" s="17">
        <f t="shared" si="2"/>
        <v>7877.076681961199</v>
      </c>
      <c r="AG28" s="17">
        <f t="shared" si="2"/>
        <v>8490.3698874491001</v>
      </c>
      <c r="AH28" s="17">
        <f t="shared" si="2"/>
        <v>8868.3431351652998</v>
      </c>
      <c r="AI28" s="38"/>
      <c r="AJ28" s="33"/>
      <c r="AK28" s="33"/>
    </row>
    <row r="29" spans="1:37" x14ac:dyDescent="0.2">
      <c r="A29" s="10"/>
      <c r="B29" s="45">
        <v>14</v>
      </c>
      <c r="C29" s="43">
        <v>4542.9799999999996</v>
      </c>
      <c r="D29" s="19">
        <v>4851.8999999999996</v>
      </c>
      <c r="E29" s="20">
        <v>5255.33</v>
      </c>
      <c r="F29" s="19">
        <v>5703.01</v>
      </c>
      <c r="G29" s="20">
        <v>6202.05</v>
      </c>
      <c r="H29" s="19">
        <v>6560.31</v>
      </c>
      <c r="I29" s="10"/>
      <c r="K29" s="45">
        <v>14</v>
      </c>
      <c r="L29" s="19">
        <f t="shared" si="0"/>
        <v>4542.9799999999996</v>
      </c>
      <c r="M29" s="19">
        <f t="shared" si="0"/>
        <v>4851.8999999999996</v>
      </c>
      <c r="N29" s="19">
        <f t="shared" si="0"/>
        <v>5255.33</v>
      </c>
      <c r="O29" s="19">
        <f t="shared" si="0"/>
        <v>5703.01</v>
      </c>
      <c r="P29" s="19">
        <f t="shared" si="0"/>
        <v>6202.05</v>
      </c>
      <c r="Q29" s="19">
        <f t="shared" si="0"/>
        <v>6560.31</v>
      </c>
      <c r="S29" s="45">
        <v>14</v>
      </c>
      <c r="T29" s="18">
        <f t="shared" si="1"/>
        <v>0.20100000000000001</v>
      </c>
      <c r="U29" s="18">
        <f t="shared" si="1"/>
        <v>0.17599999999999999</v>
      </c>
      <c r="V29" s="18">
        <f t="shared" si="1"/>
        <v>0.17599999999999999</v>
      </c>
      <c r="W29" s="18">
        <f t="shared" si="1"/>
        <v>0.17599999999999999</v>
      </c>
      <c r="X29" s="18">
        <f t="shared" si="1"/>
        <v>0.17599999999999999</v>
      </c>
      <c r="Y29" s="18">
        <f t="shared" si="1"/>
        <v>0.17599999999999999</v>
      </c>
      <c r="Z29" s="20"/>
      <c r="AA29" s="38"/>
      <c r="AB29" s="45">
        <v>14</v>
      </c>
      <c r="AC29" s="17">
        <f t="shared" ref="AC29:AC45" si="3">IF(T29&lt;1, (12*C29+C29*C57)* (1+$C$19+T29)*$C$13*$C$16/12, (( 12*C29+C29*C57)* (1+$C$19)+12*T29)*$C$13*$C$16/12)</f>
        <v>5836.564207349199</v>
      </c>
      <c r="AD29" s="17">
        <f t="shared" si="2"/>
        <v>6106.9156946009998</v>
      </c>
      <c r="AE29" s="17">
        <f t="shared" si="2"/>
        <v>6614.6988308307</v>
      </c>
      <c r="AF29" s="17">
        <f t="shared" si="2"/>
        <v>7178.1778840178995</v>
      </c>
      <c r="AG29" s="17">
        <f t="shared" si="2"/>
        <v>7806.3019608194991</v>
      </c>
      <c r="AH29" s="17">
        <f t="shared" si="2"/>
        <v>8257.2312084849</v>
      </c>
      <c r="AI29" s="38"/>
      <c r="AJ29" s="33"/>
      <c r="AK29" s="33"/>
    </row>
    <row r="30" spans="1:37" x14ac:dyDescent="0.2">
      <c r="A30" s="10"/>
      <c r="B30" s="45">
        <v>13</v>
      </c>
      <c r="C30" s="43">
        <v>4187.45</v>
      </c>
      <c r="D30" s="19">
        <v>4526.0200000000004</v>
      </c>
      <c r="E30" s="20">
        <v>4911.4399999999996</v>
      </c>
      <c r="F30" s="19">
        <v>5329.9</v>
      </c>
      <c r="G30" s="20">
        <v>5822.3</v>
      </c>
      <c r="H30" s="19">
        <v>6089.52</v>
      </c>
      <c r="I30" s="10"/>
      <c r="K30" s="45">
        <v>13</v>
      </c>
      <c r="L30" s="19">
        <f t="shared" si="0"/>
        <v>4187.45</v>
      </c>
      <c r="M30" s="19">
        <f t="shared" si="0"/>
        <v>4526.0200000000004</v>
      </c>
      <c r="N30" s="19">
        <f t="shared" si="0"/>
        <v>4911.4399999999996</v>
      </c>
      <c r="O30" s="19">
        <f t="shared" si="0"/>
        <v>5329.9</v>
      </c>
      <c r="P30" s="19">
        <f t="shared" si="0"/>
        <v>5822.3</v>
      </c>
      <c r="Q30" s="19">
        <f t="shared" si="0"/>
        <v>6089.52</v>
      </c>
      <c r="S30" s="45">
        <v>13</v>
      </c>
      <c r="T30" s="18">
        <f t="shared" si="1"/>
        <v>0.20100000000000001</v>
      </c>
      <c r="U30" s="18">
        <f t="shared" si="1"/>
        <v>0.20100000000000001</v>
      </c>
      <c r="V30" s="18">
        <f t="shared" si="1"/>
        <v>0.17599999999999999</v>
      </c>
      <c r="W30" s="18">
        <f t="shared" si="1"/>
        <v>0.17599999999999999</v>
      </c>
      <c r="X30" s="18">
        <f t="shared" si="1"/>
        <v>0.17599999999999999</v>
      </c>
      <c r="Y30" s="18">
        <f t="shared" si="1"/>
        <v>0.17599999999999999</v>
      </c>
      <c r="Z30" s="20"/>
      <c r="AA30" s="38"/>
      <c r="AB30" s="45">
        <v>13</v>
      </c>
      <c r="AC30" s="17">
        <f t="shared" si="3"/>
        <v>5379.7993365729999</v>
      </c>
      <c r="AD30" s="17">
        <f t="shared" si="2"/>
        <v>5814.7749569108009</v>
      </c>
      <c r="AE30" s="17">
        <f t="shared" si="2"/>
        <v>6181.8565961975992</v>
      </c>
      <c r="AF30" s="17">
        <f t="shared" si="2"/>
        <v>6708.5574642209986</v>
      </c>
      <c r="AG30" s="17">
        <f t="shared" si="2"/>
        <v>7328.3240068170007</v>
      </c>
      <c r="AH30" s="17">
        <f t="shared" si="2"/>
        <v>7664.6644120007995</v>
      </c>
      <c r="AI30" s="38"/>
      <c r="AJ30" s="33"/>
      <c r="AK30" s="33"/>
    </row>
    <row r="31" spans="1:37" s="21" customFormat="1" x14ac:dyDescent="0.2">
      <c r="A31" s="10"/>
      <c r="B31" s="45">
        <v>12</v>
      </c>
      <c r="C31" s="43">
        <v>3752.91</v>
      </c>
      <c r="D31" s="19">
        <v>4142.5</v>
      </c>
      <c r="E31" s="20">
        <v>4597.79</v>
      </c>
      <c r="F31" s="19">
        <v>5102.97</v>
      </c>
      <c r="G31" s="20">
        <v>5695.74</v>
      </c>
      <c r="H31" s="19">
        <v>5977</v>
      </c>
      <c r="I31" s="10"/>
      <c r="K31" s="45">
        <v>12</v>
      </c>
      <c r="L31" s="19">
        <f t="shared" si="0"/>
        <v>3752.91</v>
      </c>
      <c r="M31" s="19">
        <f t="shared" si="0"/>
        <v>4142.5</v>
      </c>
      <c r="N31" s="19">
        <f t="shared" si="0"/>
        <v>4597.79</v>
      </c>
      <c r="O31" s="19">
        <f t="shared" si="0"/>
        <v>5102.97</v>
      </c>
      <c r="P31" s="19">
        <f t="shared" si="0"/>
        <v>5695.74</v>
      </c>
      <c r="Q31" s="19">
        <f t="shared" si="0"/>
        <v>5977</v>
      </c>
      <c r="S31" s="45">
        <v>12</v>
      </c>
      <c r="T31" s="18">
        <f t="shared" si="1"/>
        <v>0.20100000000000001</v>
      </c>
      <c r="U31" s="18">
        <f t="shared" si="1"/>
        <v>0.20100000000000001</v>
      </c>
      <c r="V31" s="18">
        <f t="shared" si="1"/>
        <v>0.20100000000000001</v>
      </c>
      <c r="W31" s="18">
        <f t="shared" si="1"/>
        <v>0.17599999999999999</v>
      </c>
      <c r="X31" s="18">
        <f t="shared" si="1"/>
        <v>0.17599999999999999</v>
      </c>
      <c r="Y31" s="18">
        <f t="shared" si="1"/>
        <v>0.17599999999999999</v>
      </c>
      <c r="Z31" s="20"/>
      <c r="AA31" s="38"/>
      <c r="AB31" s="45">
        <v>12</v>
      </c>
      <c r="AC31" s="17">
        <f t="shared" si="3"/>
        <v>4892.7840063563999</v>
      </c>
      <c r="AD31" s="17">
        <f t="shared" si="2"/>
        <v>5400.7044523666673</v>
      </c>
      <c r="AE31" s="17">
        <f t="shared" si="2"/>
        <v>5994.2800058049324</v>
      </c>
      <c r="AF31" s="17">
        <f t="shared" si="2"/>
        <v>6517.8528356237994</v>
      </c>
      <c r="AG31" s="17">
        <f t="shared" si="2"/>
        <v>7274.9781225395991</v>
      </c>
      <c r="AH31" s="17">
        <f t="shared" si="2"/>
        <v>7634.2221095799987</v>
      </c>
      <c r="AI31" s="38"/>
      <c r="AJ31" s="35"/>
      <c r="AK31" s="35"/>
    </row>
    <row r="32" spans="1:37" x14ac:dyDescent="0.2">
      <c r="A32" s="10"/>
      <c r="B32" s="45">
        <v>11</v>
      </c>
      <c r="C32" s="43">
        <v>3622.16</v>
      </c>
      <c r="D32" s="19">
        <v>3980.48</v>
      </c>
      <c r="E32" s="20">
        <v>4317.18</v>
      </c>
      <c r="F32" s="19">
        <v>4682.47</v>
      </c>
      <c r="G32" s="20">
        <v>5182.41</v>
      </c>
      <c r="H32" s="19">
        <v>5463.69</v>
      </c>
      <c r="I32" s="10"/>
      <c r="K32" s="45">
        <v>11</v>
      </c>
      <c r="L32" s="19">
        <f t="shared" si="0"/>
        <v>3622.16</v>
      </c>
      <c r="M32" s="19">
        <f t="shared" si="0"/>
        <v>3980.48</v>
      </c>
      <c r="N32" s="19">
        <f t="shared" si="0"/>
        <v>4317.18</v>
      </c>
      <c r="O32" s="19">
        <f t="shared" si="0"/>
        <v>4682.47</v>
      </c>
      <c r="P32" s="19">
        <f t="shared" si="0"/>
        <v>5182.41</v>
      </c>
      <c r="Q32" s="19">
        <f t="shared" si="0"/>
        <v>5463.69</v>
      </c>
      <c r="S32" s="45">
        <v>11</v>
      </c>
      <c r="T32" s="18">
        <f t="shared" si="1"/>
        <v>0.20100000000000001</v>
      </c>
      <c r="U32" s="18">
        <f t="shared" si="1"/>
        <v>0.20100000000000001</v>
      </c>
      <c r="V32" s="18">
        <f t="shared" si="1"/>
        <v>0.20100000000000001</v>
      </c>
      <c r="W32" s="18">
        <f t="shared" si="1"/>
        <v>0.20100000000000001</v>
      </c>
      <c r="X32" s="18">
        <f t="shared" si="1"/>
        <v>0.17599999999999999</v>
      </c>
      <c r="Y32" s="18">
        <f t="shared" si="1"/>
        <v>0.17599999999999999</v>
      </c>
      <c r="Z32" s="20"/>
      <c r="AA32" s="38"/>
      <c r="AB32" s="45">
        <v>11</v>
      </c>
      <c r="AC32" s="17">
        <f t="shared" si="3"/>
        <v>4722.3212164597326</v>
      </c>
      <c r="AD32" s="17">
        <f t="shared" si="2"/>
        <v>5189.474003272534</v>
      </c>
      <c r="AE32" s="17">
        <f t="shared" si="2"/>
        <v>5628.4401322072008</v>
      </c>
      <c r="AF32" s="17">
        <f t="shared" si="2"/>
        <v>6104.6799220454668</v>
      </c>
      <c r="AG32" s="17">
        <f t="shared" si="2"/>
        <v>6619.3188895614003</v>
      </c>
      <c r="AH32" s="17">
        <f t="shared" si="2"/>
        <v>6978.5884219325999</v>
      </c>
      <c r="AI32" s="38"/>
      <c r="AJ32" s="33"/>
      <c r="AK32" s="33"/>
    </row>
    <row r="33" spans="1:37" x14ac:dyDescent="0.2">
      <c r="A33" s="10"/>
      <c r="B33" s="45">
        <v>10</v>
      </c>
      <c r="C33" s="43">
        <v>3492.26</v>
      </c>
      <c r="D33" s="19">
        <v>3773.01</v>
      </c>
      <c r="E33" s="20">
        <v>4092.18</v>
      </c>
      <c r="F33" s="19">
        <v>4438.33</v>
      </c>
      <c r="G33" s="20">
        <v>4823.79</v>
      </c>
      <c r="H33" s="19">
        <v>4950.3599999999997</v>
      </c>
      <c r="I33" s="10"/>
      <c r="K33" s="45">
        <v>10</v>
      </c>
      <c r="L33" s="19">
        <f t="shared" si="0"/>
        <v>3492.26</v>
      </c>
      <c r="M33" s="19">
        <f t="shared" si="0"/>
        <v>3773.01</v>
      </c>
      <c r="N33" s="19">
        <f t="shared" si="0"/>
        <v>4092.18</v>
      </c>
      <c r="O33" s="19">
        <f t="shared" si="0"/>
        <v>4438.33</v>
      </c>
      <c r="P33" s="19">
        <f t="shared" si="0"/>
        <v>4823.79</v>
      </c>
      <c r="Q33" s="19">
        <f t="shared" si="0"/>
        <v>4950.3599999999997</v>
      </c>
      <c r="S33" s="45">
        <v>10</v>
      </c>
      <c r="T33" s="18">
        <f t="shared" si="1"/>
        <v>0.20100000000000001</v>
      </c>
      <c r="U33" s="18">
        <f t="shared" si="1"/>
        <v>0.20100000000000001</v>
      </c>
      <c r="V33" s="18">
        <f t="shared" si="1"/>
        <v>0.20100000000000001</v>
      </c>
      <c r="W33" s="18">
        <f t="shared" si="1"/>
        <v>0.20100000000000001</v>
      </c>
      <c r="X33" s="18">
        <f t="shared" si="1"/>
        <v>0.20100000000000001</v>
      </c>
      <c r="Y33" s="18">
        <f t="shared" si="1"/>
        <v>0.17599999999999999</v>
      </c>
      <c r="Z33" s="20"/>
      <c r="AA33" s="38"/>
      <c r="AB33" s="45">
        <v>10</v>
      </c>
      <c r="AC33" s="17">
        <f t="shared" si="3"/>
        <v>4552.9665976637343</v>
      </c>
      <c r="AD33" s="17">
        <f t="shared" si="2"/>
        <v>4918.9889935604006</v>
      </c>
      <c r="AE33" s="17">
        <f t="shared" si="2"/>
        <v>5335.1007232071997</v>
      </c>
      <c r="AF33" s="17">
        <f t="shared" si="2"/>
        <v>5786.387107319867</v>
      </c>
      <c r="AG33" s="17">
        <f t="shared" si="2"/>
        <v>6288.9231455115996</v>
      </c>
      <c r="AH33" s="17">
        <f t="shared" si="2"/>
        <v>6322.9291889543993</v>
      </c>
      <c r="AI33" s="38"/>
      <c r="AJ33" s="33"/>
      <c r="AK33" s="33"/>
    </row>
    <row r="34" spans="1:37" x14ac:dyDescent="0.2">
      <c r="A34" s="10"/>
      <c r="B34" s="45" t="s">
        <v>22</v>
      </c>
      <c r="C34" s="43">
        <v>3390.37</v>
      </c>
      <c r="D34" s="19">
        <v>3640.83</v>
      </c>
      <c r="E34" s="20">
        <v>3913.2</v>
      </c>
      <c r="F34" s="19">
        <v>4206.6899999999996</v>
      </c>
      <c r="G34" s="20">
        <v>4522.1899999999996</v>
      </c>
      <c r="H34" s="19">
        <v>4748.3599999999997</v>
      </c>
      <c r="I34" s="10"/>
      <c r="K34" s="45" t="s">
        <v>22</v>
      </c>
      <c r="L34" s="19">
        <f t="shared" si="0"/>
        <v>3390.37</v>
      </c>
      <c r="M34" s="19">
        <f t="shared" si="0"/>
        <v>3640.83</v>
      </c>
      <c r="N34" s="19">
        <f t="shared" si="0"/>
        <v>3913.2</v>
      </c>
      <c r="O34" s="19">
        <f t="shared" si="0"/>
        <v>4206.6899999999996</v>
      </c>
      <c r="P34" s="19">
        <f t="shared" si="0"/>
        <v>4522.1899999999996</v>
      </c>
      <c r="Q34" s="19">
        <f t="shared" si="0"/>
        <v>4748.3599999999997</v>
      </c>
      <c r="S34" s="45" t="s">
        <v>22</v>
      </c>
      <c r="T34" s="18">
        <f t="shared" si="1"/>
        <v>0.20100000000000001</v>
      </c>
      <c r="U34" s="18">
        <f t="shared" si="1"/>
        <v>0.20100000000000001</v>
      </c>
      <c r="V34" s="18">
        <f t="shared" si="1"/>
        <v>0.20100000000000001</v>
      </c>
      <c r="W34" s="18">
        <f t="shared" si="1"/>
        <v>0.20100000000000001</v>
      </c>
      <c r="X34" s="18">
        <f t="shared" si="1"/>
        <v>0.20100000000000001</v>
      </c>
      <c r="Y34" s="18">
        <f t="shared" si="1"/>
        <v>0.20100000000000001</v>
      </c>
      <c r="Z34" s="20"/>
      <c r="AA34" s="38"/>
      <c r="AB34" s="45" t="s">
        <v>22</v>
      </c>
      <c r="AC34" s="17">
        <f t="shared" si="3"/>
        <v>4420.1294759614666</v>
      </c>
      <c r="AD34" s="17">
        <f t="shared" si="2"/>
        <v>4746.6618687532</v>
      </c>
      <c r="AE34" s="17">
        <f t="shared" si="2"/>
        <v>5101.7590013279996</v>
      </c>
      <c r="AF34" s="17">
        <f t="shared" si="2"/>
        <v>5484.3909264275999</v>
      </c>
      <c r="AG34" s="17">
        <f t="shared" si="2"/>
        <v>5895.7179643809332</v>
      </c>
      <c r="AH34" s="17">
        <f t="shared" si="2"/>
        <v>6190.5827383077331</v>
      </c>
      <c r="AI34" s="38"/>
      <c r="AJ34" s="33"/>
      <c r="AK34" s="33"/>
    </row>
    <row r="35" spans="1:37" x14ac:dyDescent="0.2">
      <c r="A35" s="10"/>
      <c r="B35" s="45" t="s">
        <v>12</v>
      </c>
      <c r="C35" s="43">
        <v>3180.94</v>
      </c>
      <c r="D35" s="19">
        <v>3415.7</v>
      </c>
      <c r="E35" s="20">
        <v>3563</v>
      </c>
      <c r="F35" s="19">
        <v>3998.95</v>
      </c>
      <c r="G35" s="20">
        <v>4257.2700000000004</v>
      </c>
      <c r="H35" s="19">
        <v>4556.5</v>
      </c>
      <c r="I35" s="10"/>
      <c r="K35" s="45" t="s">
        <v>12</v>
      </c>
      <c r="L35" s="19">
        <f t="shared" si="0"/>
        <v>3180.94</v>
      </c>
      <c r="M35" s="19">
        <f t="shared" si="0"/>
        <v>3415.7</v>
      </c>
      <c r="N35" s="19">
        <f t="shared" si="0"/>
        <v>3563</v>
      </c>
      <c r="O35" s="19">
        <f t="shared" si="0"/>
        <v>3998.95</v>
      </c>
      <c r="P35" s="19">
        <f t="shared" si="0"/>
        <v>4257.2700000000004</v>
      </c>
      <c r="Q35" s="19">
        <f t="shared" si="0"/>
        <v>4556.5</v>
      </c>
      <c r="S35" s="45" t="s">
        <v>12</v>
      </c>
      <c r="T35" s="18">
        <f t="shared" si="1"/>
        <v>0.20100000000000001</v>
      </c>
      <c r="U35" s="18">
        <f t="shared" si="1"/>
        <v>0.20100000000000001</v>
      </c>
      <c r="V35" s="18">
        <f t="shared" si="1"/>
        <v>0.20100000000000001</v>
      </c>
      <c r="W35" s="18">
        <f t="shared" si="1"/>
        <v>0.20100000000000001</v>
      </c>
      <c r="X35" s="18">
        <f t="shared" si="1"/>
        <v>0.20100000000000001</v>
      </c>
      <c r="Y35" s="18">
        <f t="shared" si="1"/>
        <v>0.20100000000000001</v>
      </c>
      <c r="Z35" s="20"/>
      <c r="AA35" s="38"/>
      <c r="AB35" s="45" t="s">
        <v>12</v>
      </c>
      <c r="AC35" s="17">
        <f t="shared" si="3"/>
        <v>4147.0891540642669</v>
      </c>
      <c r="AD35" s="17">
        <f t="shared" si="2"/>
        <v>4453.1529747613322</v>
      </c>
      <c r="AE35" s="17">
        <f t="shared" si="2"/>
        <v>4645.1925078533332</v>
      </c>
      <c r="AF35" s="17">
        <f t="shared" si="2"/>
        <v>5213.553909424666</v>
      </c>
      <c r="AG35" s="17">
        <f t="shared" si="2"/>
        <v>5550.3336255708009</v>
      </c>
      <c r="AH35" s="17">
        <f t="shared" si="2"/>
        <v>5940.4489649266661</v>
      </c>
      <c r="AI35" s="38"/>
      <c r="AJ35" s="33"/>
      <c r="AK35" s="33"/>
    </row>
    <row r="36" spans="1:37" x14ac:dyDescent="0.2">
      <c r="A36" s="10"/>
      <c r="B36" s="45" t="s">
        <v>13</v>
      </c>
      <c r="C36" s="43">
        <v>3069.16</v>
      </c>
      <c r="D36" s="19">
        <v>3271.39</v>
      </c>
      <c r="E36" s="20">
        <v>3468.21</v>
      </c>
      <c r="F36" s="19">
        <v>3906.05</v>
      </c>
      <c r="G36" s="20">
        <v>4005.11</v>
      </c>
      <c r="H36" s="19">
        <v>4258.04</v>
      </c>
      <c r="I36" s="10"/>
      <c r="K36" s="45" t="s">
        <v>13</v>
      </c>
      <c r="L36" s="19">
        <f t="shared" si="0"/>
        <v>3069.16</v>
      </c>
      <c r="M36" s="19">
        <f t="shared" si="0"/>
        <v>3271.39</v>
      </c>
      <c r="N36" s="19">
        <f t="shared" si="0"/>
        <v>3468.21</v>
      </c>
      <c r="O36" s="19">
        <f t="shared" si="0"/>
        <v>3906.05</v>
      </c>
      <c r="P36" s="19">
        <f t="shared" si="0"/>
        <v>4005.11</v>
      </c>
      <c r="Q36" s="19">
        <f t="shared" si="0"/>
        <v>4258.04</v>
      </c>
      <c r="S36" s="45" t="s">
        <v>13</v>
      </c>
      <c r="T36" s="18">
        <f t="shared" si="1"/>
        <v>0.20100000000000001</v>
      </c>
      <c r="U36" s="18">
        <f t="shared" si="1"/>
        <v>0.20100000000000001</v>
      </c>
      <c r="V36" s="18">
        <f t="shared" si="1"/>
        <v>0.20100000000000001</v>
      </c>
      <c r="W36" s="18">
        <f t="shared" si="1"/>
        <v>0.20100000000000001</v>
      </c>
      <c r="X36" s="18">
        <f t="shared" si="1"/>
        <v>0.20100000000000001</v>
      </c>
      <c r="Y36" s="18">
        <f t="shared" si="1"/>
        <v>0.20100000000000001</v>
      </c>
      <c r="Z36" s="20"/>
      <c r="AA36" s="38"/>
      <c r="AB36" s="45" t="s">
        <v>13</v>
      </c>
      <c r="AC36" s="17">
        <f t="shared" si="3"/>
        <v>4001.3581356730665</v>
      </c>
      <c r="AD36" s="17">
        <f t="shared" si="2"/>
        <v>4265.0115964822671</v>
      </c>
      <c r="AE36" s="17">
        <f t="shared" si="2"/>
        <v>4521.6118741684013</v>
      </c>
      <c r="AF36" s="17">
        <f t="shared" si="2"/>
        <v>5092.4373267753335</v>
      </c>
      <c r="AG36" s="17">
        <f t="shared" si="2"/>
        <v>5221.5848905777339</v>
      </c>
      <c r="AH36" s="17">
        <f t="shared" si="2"/>
        <v>5551.3374982149335</v>
      </c>
      <c r="AI36" s="38"/>
      <c r="AJ36" s="33"/>
      <c r="AK36" s="33"/>
    </row>
    <row r="37" spans="1:37" x14ac:dyDescent="0.2">
      <c r="A37" s="10"/>
      <c r="B37" s="45">
        <v>8</v>
      </c>
      <c r="C37" s="43">
        <v>2910.37</v>
      </c>
      <c r="D37" s="19">
        <v>3104.82</v>
      </c>
      <c r="E37" s="20">
        <v>3239.51</v>
      </c>
      <c r="F37" s="19">
        <v>3373.97</v>
      </c>
      <c r="G37" s="20">
        <v>3518.19</v>
      </c>
      <c r="H37" s="19">
        <v>3587.54</v>
      </c>
      <c r="I37" s="10"/>
      <c r="K37" s="45">
        <v>8</v>
      </c>
      <c r="L37" s="19">
        <f t="shared" si="0"/>
        <v>2910.37</v>
      </c>
      <c r="M37" s="19">
        <f t="shared" si="0"/>
        <v>3104.82</v>
      </c>
      <c r="N37" s="19">
        <f t="shared" si="0"/>
        <v>3239.51</v>
      </c>
      <c r="O37" s="19">
        <f t="shared" si="0"/>
        <v>3373.97</v>
      </c>
      <c r="P37" s="19">
        <f t="shared" si="0"/>
        <v>3518.19</v>
      </c>
      <c r="Q37" s="19">
        <f t="shared" si="0"/>
        <v>3587.54</v>
      </c>
      <c r="S37" s="45">
        <v>8</v>
      </c>
      <c r="T37" s="18">
        <f t="shared" si="1"/>
        <v>0.20100000000000001</v>
      </c>
      <c r="U37" s="18">
        <f t="shared" si="1"/>
        <v>0.20100000000000001</v>
      </c>
      <c r="V37" s="18">
        <f t="shared" si="1"/>
        <v>0.20100000000000001</v>
      </c>
      <c r="W37" s="18">
        <f t="shared" si="1"/>
        <v>0.20100000000000001</v>
      </c>
      <c r="X37" s="18">
        <f t="shared" si="1"/>
        <v>0.20100000000000001</v>
      </c>
      <c r="Y37" s="18">
        <f t="shared" si="1"/>
        <v>0.20100000000000001</v>
      </c>
      <c r="Z37" s="20"/>
      <c r="AA37" s="38"/>
      <c r="AB37" s="45">
        <v>8</v>
      </c>
      <c r="AC37" s="17">
        <f t="shared" si="3"/>
        <v>3836.8438854091</v>
      </c>
      <c r="AD37" s="17">
        <f t="shared" si="2"/>
        <v>4093.1942097726005</v>
      </c>
      <c r="AE37" s="17">
        <f t="shared" si="2"/>
        <v>4270.7608088393008</v>
      </c>
      <c r="AF37" s="17">
        <f t="shared" si="2"/>
        <v>4448.0241907570999</v>
      </c>
      <c r="AG37" s="17">
        <f t="shared" si="2"/>
        <v>4638.1545264716997</v>
      </c>
      <c r="AH37" s="17">
        <f t="shared" si="2"/>
        <v>4729.5810885421997</v>
      </c>
      <c r="AI37" s="38"/>
      <c r="AJ37" s="33"/>
      <c r="AK37" s="33"/>
    </row>
    <row r="38" spans="1:37" x14ac:dyDescent="0.2">
      <c r="A38" s="10"/>
      <c r="B38" s="45">
        <v>7</v>
      </c>
      <c r="C38" s="43">
        <v>2733.87</v>
      </c>
      <c r="D38" s="19">
        <v>2957.9</v>
      </c>
      <c r="E38" s="20">
        <v>3091.36</v>
      </c>
      <c r="F38" s="19">
        <v>3226.04</v>
      </c>
      <c r="G38" s="20">
        <v>3353.07</v>
      </c>
      <c r="H38" s="19">
        <v>3421.28</v>
      </c>
      <c r="I38" s="10"/>
      <c r="K38" s="45">
        <v>7</v>
      </c>
      <c r="L38" s="19">
        <f t="shared" si="0"/>
        <v>2733.87</v>
      </c>
      <c r="M38" s="19">
        <f t="shared" si="0"/>
        <v>2957.9</v>
      </c>
      <c r="N38" s="19">
        <f t="shared" si="0"/>
        <v>3091.36</v>
      </c>
      <c r="O38" s="19">
        <f t="shared" si="0"/>
        <v>3226.04</v>
      </c>
      <c r="P38" s="19">
        <f t="shared" si="0"/>
        <v>3353.07</v>
      </c>
      <c r="Q38" s="19">
        <f t="shared" si="0"/>
        <v>3421.28</v>
      </c>
      <c r="S38" s="45">
        <v>7</v>
      </c>
      <c r="T38" s="18">
        <f t="shared" si="1"/>
        <v>0.20100000000000001</v>
      </c>
      <c r="U38" s="18">
        <f t="shared" si="1"/>
        <v>0.20100000000000001</v>
      </c>
      <c r="V38" s="18">
        <f t="shared" si="1"/>
        <v>0.20100000000000001</v>
      </c>
      <c r="W38" s="18">
        <f t="shared" si="1"/>
        <v>0.20100000000000001</v>
      </c>
      <c r="X38" s="18">
        <f t="shared" si="1"/>
        <v>0.20100000000000001</v>
      </c>
      <c r="Y38" s="18">
        <f t="shared" si="1"/>
        <v>0.20100000000000001</v>
      </c>
      <c r="Z38" s="20"/>
      <c r="AA38" s="38"/>
      <c r="AB38" s="45">
        <v>7</v>
      </c>
      <c r="AC38" s="17">
        <f t="shared" si="3"/>
        <v>3604.1576820140999</v>
      </c>
      <c r="AD38" s="17">
        <f t="shared" si="2"/>
        <v>3899.5043683970002</v>
      </c>
      <c r="AE38" s="17">
        <f t="shared" si="2"/>
        <v>4075.4494148848003</v>
      </c>
      <c r="AF38" s="17">
        <f t="shared" si="2"/>
        <v>4253.0028305972</v>
      </c>
      <c r="AG38" s="17">
        <f t="shared" si="2"/>
        <v>4420.4709802701009</v>
      </c>
      <c r="AH38" s="17">
        <f t="shared" si="2"/>
        <v>4510.3946399504002</v>
      </c>
      <c r="AI38" s="38"/>
      <c r="AJ38" s="33"/>
      <c r="AK38" s="33"/>
    </row>
    <row r="39" spans="1:37" x14ac:dyDescent="0.2">
      <c r="A39" s="10"/>
      <c r="B39" s="45">
        <v>6</v>
      </c>
      <c r="C39" s="43">
        <v>2683.45</v>
      </c>
      <c r="D39" s="19">
        <v>2867.82</v>
      </c>
      <c r="E39" s="20">
        <v>2997.1</v>
      </c>
      <c r="F39" s="19">
        <v>3125.04</v>
      </c>
      <c r="G39" s="20">
        <v>3250.7</v>
      </c>
      <c r="H39" s="19">
        <v>3314.71</v>
      </c>
      <c r="I39" s="10"/>
      <c r="K39" s="45">
        <v>6</v>
      </c>
      <c r="L39" s="19">
        <f t="shared" si="0"/>
        <v>2683.45</v>
      </c>
      <c r="M39" s="19">
        <f t="shared" si="0"/>
        <v>2867.82</v>
      </c>
      <c r="N39" s="19">
        <f t="shared" si="0"/>
        <v>2997.1</v>
      </c>
      <c r="O39" s="19">
        <f t="shared" si="0"/>
        <v>3125.04</v>
      </c>
      <c r="P39" s="19">
        <f t="shared" si="0"/>
        <v>3250.7</v>
      </c>
      <c r="Q39" s="19">
        <f t="shared" si="0"/>
        <v>3314.71</v>
      </c>
      <c r="S39" s="45">
        <v>6</v>
      </c>
      <c r="T39" s="18">
        <f t="shared" si="1"/>
        <v>0.20100000000000001</v>
      </c>
      <c r="U39" s="18">
        <f t="shared" si="1"/>
        <v>0.20100000000000001</v>
      </c>
      <c r="V39" s="18">
        <f t="shared" si="1"/>
        <v>0.20100000000000001</v>
      </c>
      <c r="W39" s="18">
        <f t="shared" si="1"/>
        <v>0.20100000000000001</v>
      </c>
      <c r="X39" s="18">
        <f t="shared" si="1"/>
        <v>0.20100000000000001</v>
      </c>
      <c r="Y39" s="18">
        <f t="shared" si="1"/>
        <v>0.20100000000000001</v>
      </c>
      <c r="Z39" s="20"/>
      <c r="AA39" s="38"/>
      <c r="AB39" s="45">
        <v>6</v>
      </c>
      <c r="AC39" s="17">
        <f t="shared" si="3"/>
        <v>3537.6872096334996</v>
      </c>
      <c r="AD39" s="17">
        <f t="shared" si="2"/>
        <v>3780.7487128626003</v>
      </c>
      <c r="AE39" s="17">
        <f t="shared" si="2"/>
        <v>3951.1831172530001</v>
      </c>
      <c r="AF39" s="17">
        <f t="shared" si="2"/>
        <v>4119.8509521671995</v>
      </c>
      <c r="AG39" s="17">
        <f t="shared" si="2"/>
        <v>4285.5129823010002</v>
      </c>
      <c r="AH39" s="17">
        <f t="shared" si="2"/>
        <v>4369.8996331753006</v>
      </c>
      <c r="AI39" s="38"/>
      <c r="AJ39" s="33"/>
      <c r="AK39" s="33"/>
    </row>
    <row r="40" spans="1:37" x14ac:dyDescent="0.2">
      <c r="A40" s="10"/>
      <c r="B40" s="45">
        <v>5</v>
      </c>
      <c r="C40" s="43">
        <v>2576.29</v>
      </c>
      <c r="D40" s="19">
        <v>2755.14</v>
      </c>
      <c r="E40" s="20">
        <v>2875.93</v>
      </c>
      <c r="F40" s="19">
        <v>3003.85</v>
      </c>
      <c r="G40" s="20">
        <v>3122.72</v>
      </c>
      <c r="H40" s="19">
        <v>3184.15</v>
      </c>
      <c r="I40" s="10"/>
      <c r="K40" s="45">
        <v>5</v>
      </c>
      <c r="L40" s="19">
        <f t="shared" si="0"/>
        <v>2576.29</v>
      </c>
      <c r="M40" s="19">
        <f t="shared" si="0"/>
        <v>2755.14</v>
      </c>
      <c r="N40" s="19">
        <f t="shared" si="0"/>
        <v>2875.93</v>
      </c>
      <c r="O40" s="19">
        <f t="shared" si="0"/>
        <v>3003.85</v>
      </c>
      <c r="P40" s="19">
        <f t="shared" si="0"/>
        <v>3122.72</v>
      </c>
      <c r="Q40" s="19">
        <f t="shared" si="0"/>
        <v>3184.15</v>
      </c>
      <c r="S40" s="45">
        <v>5</v>
      </c>
      <c r="T40" s="18">
        <f t="shared" si="1"/>
        <v>0.20100000000000001</v>
      </c>
      <c r="U40" s="18">
        <f t="shared" si="1"/>
        <v>0.20100000000000001</v>
      </c>
      <c r="V40" s="18">
        <f t="shared" si="1"/>
        <v>0.20100000000000001</v>
      </c>
      <c r="W40" s="18">
        <f t="shared" si="1"/>
        <v>0.20100000000000001</v>
      </c>
      <c r="X40" s="18">
        <f t="shared" si="1"/>
        <v>0.20100000000000001</v>
      </c>
      <c r="Y40" s="18">
        <f t="shared" si="1"/>
        <v>0.20100000000000001</v>
      </c>
      <c r="Z40" s="20"/>
      <c r="AA40" s="38"/>
      <c r="AB40" s="45">
        <v>5</v>
      </c>
      <c r="AC40" s="17">
        <f t="shared" si="3"/>
        <v>3396.4143849547004</v>
      </c>
      <c r="AD40" s="17">
        <f t="shared" si="2"/>
        <v>3632.1986766102</v>
      </c>
      <c r="AE40" s="17">
        <f t="shared" si="2"/>
        <v>3791.4404131998999</v>
      </c>
      <c r="AF40" s="17">
        <f t="shared" si="2"/>
        <v>3960.0818814054996</v>
      </c>
      <c r="AG40" s="17">
        <f t="shared" si="2"/>
        <v>4116.7924139695997</v>
      </c>
      <c r="AH40" s="17">
        <f t="shared" si="2"/>
        <v>4197.7777594345007</v>
      </c>
      <c r="AI40" s="38"/>
      <c r="AJ40" s="33"/>
      <c r="AK40" s="33"/>
    </row>
    <row r="41" spans="1:37" x14ac:dyDescent="0.2">
      <c r="A41" s="10"/>
      <c r="B41" s="45">
        <v>4</v>
      </c>
      <c r="C41" s="43">
        <v>2456.5100000000002</v>
      </c>
      <c r="D41" s="19">
        <v>2637.49</v>
      </c>
      <c r="E41" s="20">
        <v>2789.34</v>
      </c>
      <c r="F41" s="19">
        <v>2883.87</v>
      </c>
      <c r="G41" s="20">
        <v>2978.39</v>
      </c>
      <c r="H41" s="19">
        <v>3033.74</v>
      </c>
      <c r="I41" s="10"/>
      <c r="K41" s="45">
        <v>4</v>
      </c>
      <c r="L41" s="19">
        <f t="shared" si="0"/>
        <v>2456.5100000000002</v>
      </c>
      <c r="M41" s="19">
        <f t="shared" si="0"/>
        <v>2637.49</v>
      </c>
      <c r="N41" s="19">
        <f t="shared" si="0"/>
        <v>2789.34</v>
      </c>
      <c r="O41" s="19">
        <f t="shared" si="0"/>
        <v>2883.87</v>
      </c>
      <c r="P41" s="19">
        <f t="shared" si="0"/>
        <v>2978.39</v>
      </c>
      <c r="Q41" s="19">
        <f t="shared" si="0"/>
        <v>3033.74</v>
      </c>
      <c r="S41" s="45">
        <v>4</v>
      </c>
      <c r="T41" s="18">
        <f t="shared" si="1"/>
        <v>0.20100000000000001</v>
      </c>
      <c r="U41" s="18">
        <f t="shared" si="1"/>
        <v>0.20100000000000001</v>
      </c>
      <c r="V41" s="18">
        <f t="shared" si="1"/>
        <v>0.20100000000000001</v>
      </c>
      <c r="W41" s="18">
        <f t="shared" si="1"/>
        <v>0.20100000000000001</v>
      </c>
      <c r="X41" s="18">
        <f t="shared" si="1"/>
        <v>0.20100000000000001</v>
      </c>
      <c r="Y41" s="18">
        <f t="shared" si="1"/>
        <v>0.20100000000000001</v>
      </c>
      <c r="Z41" s="20"/>
      <c r="AA41" s="38"/>
      <c r="AB41" s="45">
        <v>4</v>
      </c>
      <c r="AC41" s="17">
        <f t="shared" si="3"/>
        <v>3238.5041671493</v>
      </c>
      <c r="AD41" s="17">
        <f t="shared" si="2"/>
        <v>3477.0965132706992</v>
      </c>
      <c r="AE41" s="17">
        <f t="shared" si="2"/>
        <v>3677.2857483162002</v>
      </c>
      <c r="AF41" s="17">
        <f t="shared" si="2"/>
        <v>3801.9079965141009</v>
      </c>
      <c r="AG41" s="17">
        <f t="shared" si="2"/>
        <v>3926.5170613576997</v>
      </c>
      <c r="AH41" s="17">
        <f t="shared" si="2"/>
        <v>3999.4869274081993</v>
      </c>
      <c r="AI41" s="38"/>
      <c r="AJ41" s="33"/>
      <c r="AK41" s="33"/>
    </row>
    <row r="42" spans="1:37" x14ac:dyDescent="0.2">
      <c r="A42" s="10"/>
      <c r="B42" s="45">
        <v>3</v>
      </c>
      <c r="C42" s="43">
        <v>2418.66</v>
      </c>
      <c r="D42" s="19">
        <v>2613.29</v>
      </c>
      <c r="E42" s="20">
        <v>2660.65</v>
      </c>
      <c r="F42" s="19">
        <v>2768.92</v>
      </c>
      <c r="G42" s="20">
        <v>2850.16</v>
      </c>
      <c r="H42" s="19">
        <v>2924.58</v>
      </c>
      <c r="I42" s="10"/>
      <c r="K42" s="45">
        <v>3</v>
      </c>
      <c r="L42" s="19">
        <f t="shared" si="0"/>
        <v>2418.66</v>
      </c>
      <c r="M42" s="19">
        <f t="shared" si="0"/>
        <v>2613.29</v>
      </c>
      <c r="N42" s="19">
        <f t="shared" si="0"/>
        <v>2660.65</v>
      </c>
      <c r="O42" s="19">
        <f t="shared" si="0"/>
        <v>2768.92</v>
      </c>
      <c r="P42" s="19">
        <f t="shared" si="0"/>
        <v>2850.16</v>
      </c>
      <c r="Q42" s="19">
        <f t="shared" si="0"/>
        <v>2924.58</v>
      </c>
      <c r="S42" s="45">
        <v>3</v>
      </c>
      <c r="T42" s="18">
        <f t="shared" si="1"/>
        <v>0.20100000000000001</v>
      </c>
      <c r="U42" s="18">
        <f t="shared" si="1"/>
        <v>0.20100000000000001</v>
      </c>
      <c r="V42" s="18">
        <f t="shared" si="1"/>
        <v>0.20100000000000001</v>
      </c>
      <c r="W42" s="18">
        <f t="shared" si="1"/>
        <v>0.20100000000000001</v>
      </c>
      <c r="X42" s="18">
        <f t="shared" si="1"/>
        <v>0.20100000000000001</v>
      </c>
      <c r="Y42" s="18">
        <f t="shared" si="1"/>
        <v>0.20100000000000001</v>
      </c>
      <c r="Z42" s="20"/>
      <c r="AA42" s="38"/>
      <c r="AB42" s="45">
        <v>3</v>
      </c>
      <c r="AC42" s="17">
        <f t="shared" si="3"/>
        <v>3188.6051711237997</v>
      </c>
      <c r="AD42" s="17">
        <f t="shared" si="2"/>
        <v>3445.1927958647007</v>
      </c>
      <c r="AE42" s="17">
        <f t="shared" si="2"/>
        <v>3507.6291618294999</v>
      </c>
      <c r="AF42" s="17">
        <f t="shared" si="2"/>
        <v>3650.3653388356001</v>
      </c>
      <c r="AG42" s="17">
        <f t="shared" si="2"/>
        <v>3757.4669091687997</v>
      </c>
      <c r="AH42" s="17">
        <f t="shared" si="2"/>
        <v>3855.5774318693998</v>
      </c>
      <c r="AI42" s="38"/>
      <c r="AJ42" s="33"/>
      <c r="AK42" s="33"/>
    </row>
    <row r="43" spans="1:37" x14ac:dyDescent="0.2">
      <c r="A43" s="10"/>
      <c r="B43" s="45" t="s">
        <v>23</v>
      </c>
      <c r="C43" s="43">
        <v>2261.6</v>
      </c>
      <c r="D43" s="19">
        <v>2487.98</v>
      </c>
      <c r="E43" s="20">
        <v>2569.31</v>
      </c>
      <c r="F43" s="19">
        <v>2677.75</v>
      </c>
      <c r="G43" s="20">
        <v>2752.26</v>
      </c>
      <c r="H43" s="19">
        <v>2861.58</v>
      </c>
      <c r="I43" s="10"/>
      <c r="K43" s="45" t="s">
        <v>23</v>
      </c>
      <c r="L43" s="19">
        <f t="shared" si="0"/>
        <v>2261.6</v>
      </c>
      <c r="M43" s="19">
        <f t="shared" si="0"/>
        <v>2487.98</v>
      </c>
      <c r="N43" s="19">
        <f t="shared" si="0"/>
        <v>2569.31</v>
      </c>
      <c r="O43" s="19">
        <f t="shared" si="0"/>
        <v>2677.75</v>
      </c>
      <c r="P43" s="19">
        <f t="shared" si="0"/>
        <v>2752.26</v>
      </c>
      <c r="Q43" s="19">
        <f t="shared" si="0"/>
        <v>2861.58</v>
      </c>
      <c r="S43" s="45" t="s">
        <v>23</v>
      </c>
      <c r="T43" s="18">
        <f t="shared" si="1"/>
        <v>0.20100000000000001</v>
      </c>
      <c r="U43" s="18">
        <f t="shared" si="1"/>
        <v>0.20100000000000001</v>
      </c>
      <c r="V43" s="18">
        <f t="shared" si="1"/>
        <v>0.20100000000000001</v>
      </c>
      <c r="W43" s="18">
        <f t="shared" si="1"/>
        <v>0.20100000000000001</v>
      </c>
      <c r="X43" s="18">
        <f t="shared" si="1"/>
        <v>0.20100000000000001</v>
      </c>
      <c r="Y43" s="18">
        <f t="shared" si="1"/>
        <v>0.20100000000000001</v>
      </c>
      <c r="Z43" s="20"/>
      <c r="AA43" s="38"/>
      <c r="AB43" s="45" t="s">
        <v>23</v>
      </c>
      <c r="AC43" s="17">
        <f t="shared" si="3"/>
        <v>2981.5474084880002</v>
      </c>
      <c r="AD43" s="17">
        <f t="shared" si="2"/>
        <v>3279.9921831314005</v>
      </c>
      <c r="AE43" s="17">
        <f t="shared" si="2"/>
        <v>3387.2124036533</v>
      </c>
      <c r="AF43" s="17">
        <f t="shared" si="2"/>
        <v>3530.1726976824998</v>
      </c>
      <c r="AG43" s="17">
        <f t="shared" si="2"/>
        <v>3628.4018705718008</v>
      </c>
      <c r="AH43" s="17">
        <f t="shared" si="2"/>
        <v>3772.5222997794003</v>
      </c>
      <c r="AI43" s="38"/>
      <c r="AJ43" s="33"/>
      <c r="AK43" s="33"/>
    </row>
    <row r="44" spans="1:37" x14ac:dyDescent="0.2">
      <c r="A44" s="10"/>
      <c r="B44" s="45">
        <v>2</v>
      </c>
      <c r="C44" s="22">
        <v>2242.16</v>
      </c>
      <c r="D44" s="15">
        <v>2439.13</v>
      </c>
      <c r="E44" s="16">
        <v>2486.89</v>
      </c>
      <c r="F44" s="15">
        <v>2555.0500000000002</v>
      </c>
      <c r="G44" s="16">
        <v>2704.86</v>
      </c>
      <c r="H44" s="15">
        <v>2861.58</v>
      </c>
      <c r="I44" s="10"/>
      <c r="K44" s="45">
        <v>2</v>
      </c>
      <c r="L44" s="19">
        <f t="shared" si="0"/>
        <v>2242.16</v>
      </c>
      <c r="M44" s="19">
        <f t="shared" si="0"/>
        <v>2439.13</v>
      </c>
      <c r="N44" s="19">
        <f t="shared" si="0"/>
        <v>2486.89</v>
      </c>
      <c r="O44" s="19">
        <f t="shared" si="0"/>
        <v>2555.0500000000002</v>
      </c>
      <c r="P44" s="19">
        <f t="shared" si="0"/>
        <v>2704.86</v>
      </c>
      <c r="Q44" s="19">
        <f t="shared" si="0"/>
        <v>2861.58</v>
      </c>
      <c r="S44" s="45">
        <v>2</v>
      </c>
      <c r="T44" s="18">
        <f t="shared" si="1"/>
        <v>0.20100000000000001</v>
      </c>
      <c r="U44" s="18">
        <f t="shared" si="1"/>
        <v>0.20100000000000001</v>
      </c>
      <c r="V44" s="18">
        <f t="shared" si="1"/>
        <v>0.20100000000000001</v>
      </c>
      <c r="W44" s="18">
        <f t="shared" si="1"/>
        <v>0.20100000000000001</v>
      </c>
      <c r="X44" s="18">
        <f t="shared" si="1"/>
        <v>0.20100000000000001</v>
      </c>
      <c r="Y44" s="18">
        <f t="shared" si="1"/>
        <v>0.20100000000000001</v>
      </c>
      <c r="Z44" s="20"/>
      <c r="AA44" s="38"/>
      <c r="AB44" s="45">
        <v>2</v>
      </c>
      <c r="AC44" s="17">
        <f t="shared" si="3"/>
        <v>2955.9189677288</v>
      </c>
      <c r="AD44" s="17">
        <f t="shared" ref="AD44:AD45" si="4">IF(U44&lt;1, (12*D44+D44*D72)* (1+$C$19+U44)*$C$13*$C$16/12, (( 12*D44+D44*D72)* (1+$C$19)+12*U44)*$C$13*$C$16/12)</f>
        <v>3215.5914973759004</v>
      </c>
      <c r="AE44" s="17">
        <f t="shared" ref="AE44:AE45" si="5">IF(V44&lt;1, (12*E44+E44*E72)* (1+$C$19+V44)*$C$13*$C$16/12, (( 12*E44+E44*E72)* (1+$C$19)+12*V44)*$C$13*$C$16/12)</f>
        <v>3278.5551975127</v>
      </c>
      <c r="AF44" s="17">
        <f t="shared" ref="AF44:AF45" si="6">IF(W44&lt;1, (12*F44+F44*F72)* (1+$C$19+W44)*$C$13*$C$16/12, (( 12*F44+F44*F72)* (1+$C$19)+12*W44)*$C$13*$C$16/12)</f>
        <v>3368.4129404215005</v>
      </c>
      <c r="AG44" s="17">
        <f t="shared" ref="AG44:AG45" si="7">IF(X44&lt;1, (12*G44+G44*G72)* (1+$C$19+X44)*$C$13*$C$16/12, (( 12*G44+G44*G72)* (1+$C$19)+12*X44)*$C$13*$C$16/12)</f>
        <v>3565.9127711898</v>
      </c>
      <c r="AH44" s="17">
        <f t="shared" ref="AH44:AH45" si="8">IF(Y44&lt;1, (12*H44+H44*H72)* (1+$C$19+Y44)*$C$13*$C$16/12, (( 12*H44+H44*H72)* (1+$C$19)+12*Y44)*$C$13*$C$16/12)</f>
        <v>3772.5222997794003</v>
      </c>
      <c r="AI44" s="38"/>
      <c r="AJ44" s="33"/>
      <c r="AK44" s="33"/>
    </row>
    <row r="45" spans="1:37" x14ac:dyDescent="0.2">
      <c r="A45" s="10"/>
      <c r="B45" s="46">
        <v>1</v>
      </c>
      <c r="C45" s="44"/>
      <c r="D45" s="24">
        <v>2015.52</v>
      </c>
      <c r="E45" s="25">
        <v>2048.86</v>
      </c>
      <c r="F45" s="24">
        <v>2090.5500000000002</v>
      </c>
      <c r="G45" s="25">
        <v>2129.42</v>
      </c>
      <c r="H45" s="24">
        <v>2229.4699999999998</v>
      </c>
      <c r="I45" s="10"/>
      <c r="K45" s="46">
        <v>1</v>
      </c>
      <c r="L45" s="26">
        <f t="shared" si="0"/>
        <v>0</v>
      </c>
      <c r="M45" s="26">
        <f t="shared" si="0"/>
        <v>2015.52</v>
      </c>
      <c r="N45" s="26">
        <f t="shared" si="0"/>
        <v>2048.86</v>
      </c>
      <c r="O45" s="26">
        <f t="shared" si="0"/>
        <v>2090.5500000000002</v>
      </c>
      <c r="P45" s="26">
        <f t="shared" si="0"/>
        <v>2129.42</v>
      </c>
      <c r="Q45" s="26">
        <f t="shared" si="0"/>
        <v>2229.4699999999998</v>
      </c>
      <c r="S45" s="46">
        <v>1</v>
      </c>
      <c r="T45" s="27">
        <f t="shared" si="1"/>
        <v>0</v>
      </c>
      <c r="U45" s="27">
        <f t="shared" si="1"/>
        <v>0.20100000000000001</v>
      </c>
      <c r="V45" s="27">
        <f t="shared" si="1"/>
        <v>0.20100000000000001</v>
      </c>
      <c r="W45" s="27">
        <f t="shared" si="1"/>
        <v>0.20100000000000001</v>
      </c>
      <c r="X45" s="27">
        <f t="shared" si="1"/>
        <v>0.20100000000000001</v>
      </c>
      <c r="Y45" s="27">
        <f t="shared" si="1"/>
        <v>0.20100000000000001</v>
      </c>
      <c r="Z45" s="20"/>
      <c r="AA45" s="38"/>
      <c r="AB45" s="46">
        <v>1</v>
      </c>
      <c r="AC45" s="28">
        <f t="shared" si="3"/>
        <v>0</v>
      </c>
      <c r="AD45" s="28">
        <f t="shared" si="4"/>
        <v>2657.1314258735997</v>
      </c>
      <c r="AE45" s="28">
        <f t="shared" si="5"/>
        <v>2701.0847291098003</v>
      </c>
      <c r="AF45" s="28">
        <f t="shared" si="6"/>
        <v>2756.0461331865004</v>
      </c>
      <c r="AG45" s="28">
        <f t="shared" si="7"/>
        <v>2807.2898313506007</v>
      </c>
      <c r="AH45" s="28">
        <f t="shared" si="8"/>
        <v>2939.1892911221003</v>
      </c>
      <c r="AI45" s="38"/>
      <c r="AJ45" s="33"/>
      <c r="AK45" s="33"/>
    </row>
    <row r="46" spans="1:37" x14ac:dyDescent="0.2">
      <c r="A46" s="10"/>
      <c r="B46" s="10"/>
      <c r="C46" s="10"/>
      <c r="D46" s="10"/>
      <c r="E46" s="10"/>
      <c r="F46" s="10"/>
      <c r="G46" s="10"/>
      <c r="H46" s="10"/>
      <c r="I46" s="10"/>
      <c r="K46" s="52"/>
      <c r="L46" s="20"/>
      <c r="M46" s="20"/>
      <c r="N46" s="20"/>
      <c r="O46" s="20"/>
      <c r="P46" s="20"/>
      <c r="Q46" s="20"/>
      <c r="S46" s="52"/>
      <c r="T46" s="48"/>
      <c r="U46" s="48"/>
      <c r="V46" s="48"/>
      <c r="W46" s="48"/>
      <c r="X46" s="48"/>
      <c r="Y46" s="48"/>
      <c r="Z46" s="20"/>
      <c r="AA46" s="38"/>
      <c r="AB46" s="38"/>
      <c r="AC46" s="38"/>
      <c r="AD46" s="38"/>
      <c r="AE46" s="38"/>
      <c r="AF46" s="38"/>
      <c r="AG46" s="38"/>
      <c r="AH46" s="38"/>
      <c r="AI46" s="38"/>
      <c r="AJ46" s="33"/>
      <c r="AK46" s="33"/>
    </row>
    <row r="47" spans="1:37" x14ac:dyDescent="0.2">
      <c r="A47" s="10"/>
      <c r="B47" s="70" t="s">
        <v>17</v>
      </c>
      <c r="C47" s="71"/>
      <c r="D47" s="51"/>
      <c r="E47" s="51"/>
      <c r="F47" s="51"/>
      <c r="G47" s="51"/>
      <c r="H47" s="51"/>
      <c r="I47" s="10"/>
      <c r="K47" s="52"/>
      <c r="L47" s="20"/>
      <c r="M47" s="20"/>
      <c r="N47" s="20"/>
      <c r="O47" s="20"/>
      <c r="P47" s="20"/>
      <c r="Q47" s="20"/>
      <c r="S47" s="52"/>
      <c r="T47" s="48"/>
      <c r="U47" s="48"/>
      <c r="V47" s="48"/>
      <c r="W47" s="48"/>
      <c r="X47" s="48"/>
      <c r="Y47" s="48"/>
      <c r="Z47" s="20"/>
      <c r="AA47" s="35"/>
      <c r="AB47" s="52"/>
      <c r="AC47" s="20"/>
      <c r="AD47" s="20"/>
      <c r="AE47" s="20"/>
      <c r="AF47" s="20"/>
      <c r="AG47" s="20"/>
      <c r="AH47" s="20"/>
      <c r="AI47" s="35"/>
      <c r="AJ47" s="33"/>
      <c r="AK47" s="33"/>
    </row>
    <row r="48" spans="1:37" x14ac:dyDescent="0.2">
      <c r="A48" s="10"/>
      <c r="B48" s="2" t="s">
        <v>1</v>
      </c>
      <c r="C48" s="3" t="s">
        <v>14</v>
      </c>
      <c r="D48" s="51"/>
      <c r="E48" s="51"/>
      <c r="F48" s="51"/>
      <c r="G48" s="51"/>
      <c r="H48" s="51"/>
      <c r="I48" s="10"/>
      <c r="K48" s="52"/>
      <c r="L48" s="20"/>
      <c r="M48" s="20"/>
      <c r="N48" s="20"/>
      <c r="O48" s="20"/>
      <c r="P48" s="20"/>
      <c r="Q48" s="20"/>
      <c r="S48" s="52"/>
      <c r="T48" s="48"/>
      <c r="U48" s="48"/>
      <c r="V48" s="48"/>
      <c r="W48" s="48"/>
      <c r="X48" s="48"/>
      <c r="Y48" s="48"/>
      <c r="Z48" s="20"/>
      <c r="AA48" s="35"/>
      <c r="AB48" s="52"/>
      <c r="AC48" s="20"/>
      <c r="AD48" s="20"/>
      <c r="AE48" s="20"/>
      <c r="AF48" s="20"/>
      <c r="AG48" s="20"/>
      <c r="AH48" s="20"/>
      <c r="AI48" s="35"/>
      <c r="AJ48" s="33"/>
      <c r="AK48" s="33"/>
    </row>
    <row r="49" spans="1:37" x14ac:dyDescent="0.2">
      <c r="A49" s="10"/>
      <c r="B49" s="6">
        <v>450</v>
      </c>
      <c r="C49" s="7">
        <v>0.28289999999999998</v>
      </c>
      <c r="D49" s="51"/>
      <c r="E49" s="51"/>
      <c r="F49" s="51"/>
      <c r="G49" s="51"/>
      <c r="H49" s="51"/>
      <c r="I49" s="10"/>
      <c r="K49" s="52"/>
      <c r="L49" s="20"/>
      <c r="M49" s="20"/>
      <c r="N49" s="20"/>
      <c r="O49" s="20"/>
      <c r="P49" s="20"/>
      <c r="Q49" s="20"/>
      <c r="S49" s="52"/>
      <c r="T49" s="48"/>
      <c r="U49" s="48"/>
      <c r="V49" s="48"/>
      <c r="W49" s="48"/>
      <c r="X49" s="48"/>
      <c r="Y49" s="48"/>
      <c r="Z49" s="20"/>
      <c r="AA49" s="35"/>
      <c r="AB49" s="52"/>
      <c r="AC49" s="20"/>
      <c r="AD49" s="20"/>
      <c r="AE49" s="20"/>
      <c r="AF49" s="20"/>
      <c r="AG49" s="20"/>
      <c r="AH49" s="20"/>
      <c r="AI49" s="35"/>
      <c r="AJ49" s="33"/>
      <c r="AK49" s="33"/>
    </row>
    <row r="50" spans="1:37" x14ac:dyDescent="0.2">
      <c r="A50" s="10"/>
      <c r="B50" s="6">
        <v>4837.5</v>
      </c>
      <c r="C50" s="7">
        <v>0.20100000000000001</v>
      </c>
      <c r="D50" s="51"/>
      <c r="E50" s="51"/>
      <c r="F50" s="51"/>
      <c r="G50" s="51"/>
      <c r="H50" s="51"/>
      <c r="I50" s="10"/>
      <c r="K50" s="52"/>
      <c r="L50" s="20"/>
      <c r="M50" s="20"/>
      <c r="N50" s="20"/>
      <c r="O50" s="20"/>
      <c r="P50" s="20"/>
      <c r="Q50" s="20"/>
      <c r="S50" s="52"/>
      <c r="T50" s="48"/>
      <c r="U50" s="48"/>
      <c r="V50" s="48"/>
      <c r="W50" s="48"/>
      <c r="X50" s="48"/>
      <c r="Y50" s="48"/>
      <c r="Z50" s="20"/>
      <c r="AA50" s="35"/>
      <c r="AB50" s="52"/>
      <c r="AC50" s="20"/>
      <c r="AD50" s="20"/>
      <c r="AE50" s="20"/>
      <c r="AF50" s="20"/>
      <c r="AG50" s="20"/>
      <c r="AH50" s="20"/>
      <c r="AI50" s="35"/>
      <c r="AJ50" s="33"/>
      <c r="AK50" s="33"/>
    </row>
    <row r="51" spans="1:37" x14ac:dyDescent="0.2">
      <c r="A51" s="10"/>
      <c r="B51" s="6">
        <v>6750</v>
      </c>
      <c r="C51" s="7">
        <v>0.17599999999999999</v>
      </c>
      <c r="D51" s="51"/>
      <c r="E51" s="51"/>
      <c r="F51" s="51"/>
      <c r="G51" s="51"/>
      <c r="H51" s="51"/>
      <c r="I51" s="10"/>
      <c r="K51" s="52"/>
      <c r="L51" s="20"/>
      <c r="M51" s="20"/>
      <c r="N51" s="20"/>
      <c r="O51" s="20"/>
      <c r="P51" s="20"/>
      <c r="Q51" s="20"/>
      <c r="S51" s="52"/>
      <c r="T51" s="48"/>
      <c r="U51" s="48"/>
      <c r="V51" s="48"/>
      <c r="W51" s="48"/>
      <c r="X51" s="48"/>
      <c r="Y51" s="48"/>
      <c r="Z51" s="20"/>
      <c r="AA51" s="35"/>
      <c r="AB51" s="52"/>
      <c r="AC51" s="20"/>
      <c r="AD51" s="20"/>
      <c r="AE51" s="20"/>
      <c r="AF51" s="20"/>
      <c r="AG51" s="20"/>
      <c r="AH51" s="20"/>
      <c r="AI51" s="35"/>
      <c r="AJ51" s="33"/>
      <c r="AK51" s="33"/>
    </row>
    <row r="52" spans="1:37" x14ac:dyDescent="0.2">
      <c r="A52" s="10"/>
      <c r="B52" s="8" t="s">
        <v>2</v>
      </c>
      <c r="C52" s="9">
        <v>1187.75</v>
      </c>
      <c r="D52" s="51"/>
      <c r="E52" s="51"/>
      <c r="F52" s="51"/>
      <c r="G52" s="51"/>
      <c r="H52" s="51"/>
      <c r="I52" s="10"/>
      <c r="K52" s="52"/>
      <c r="L52" s="20"/>
      <c r="M52" s="20"/>
      <c r="N52" s="20"/>
      <c r="O52" s="20"/>
      <c r="P52" s="20"/>
      <c r="Q52" s="20"/>
      <c r="S52" s="52"/>
      <c r="T52" s="48"/>
      <c r="U52" s="48"/>
      <c r="V52" s="48"/>
      <c r="W52" s="48"/>
      <c r="X52" s="48"/>
      <c r="Y52" s="48"/>
      <c r="Z52" s="20"/>
      <c r="AA52" s="35"/>
      <c r="AB52" s="52"/>
      <c r="AC52" s="20"/>
      <c r="AD52" s="20"/>
      <c r="AE52" s="20"/>
      <c r="AF52" s="20"/>
      <c r="AG52" s="20"/>
      <c r="AH52" s="20"/>
      <c r="AI52" s="35"/>
      <c r="AJ52" s="33"/>
      <c r="AK52" s="33"/>
    </row>
    <row r="53" spans="1:37" x14ac:dyDescent="0.2">
      <c r="A53" s="10"/>
      <c r="B53" s="10"/>
      <c r="C53" s="10"/>
      <c r="D53" s="10"/>
      <c r="E53" s="10"/>
      <c r="F53" s="10"/>
      <c r="G53" s="10"/>
      <c r="H53" s="10"/>
      <c r="I53" s="10"/>
      <c r="Z53" s="33"/>
      <c r="AA53" s="35"/>
      <c r="AB53" s="35"/>
      <c r="AC53" s="35"/>
      <c r="AD53" s="35"/>
      <c r="AE53" s="35"/>
      <c r="AF53" s="35"/>
      <c r="AG53" s="35"/>
      <c r="AH53" s="35"/>
      <c r="AI53" s="35"/>
      <c r="AJ53" s="33"/>
      <c r="AK53" s="33"/>
    </row>
    <row r="54" spans="1:37" x14ac:dyDescent="0.2">
      <c r="A54" s="10"/>
      <c r="B54" s="70" t="s">
        <v>15</v>
      </c>
      <c r="C54" s="72"/>
      <c r="D54" s="72"/>
      <c r="E54" s="72"/>
      <c r="F54" s="72"/>
      <c r="G54" s="72"/>
      <c r="H54" s="71"/>
      <c r="I54" s="10"/>
      <c r="K54" s="50"/>
      <c r="L54" s="50"/>
      <c r="M54" s="50"/>
      <c r="N54" s="50"/>
      <c r="O54" s="50"/>
      <c r="P54" s="50"/>
      <c r="Q54" s="50"/>
      <c r="R54" s="35"/>
      <c r="S54" s="50"/>
      <c r="T54" s="50"/>
      <c r="U54" s="50"/>
      <c r="V54" s="50"/>
      <c r="W54" s="50"/>
      <c r="X54" s="50"/>
      <c r="Y54" s="50"/>
      <c r="Z54" s="34"/>
      <c r="AA54" s="35"/>
      <c r="AB54" s="35"/>
      <c r="AC54" s="35"/>
      <c r="AD54" s="35"/>
      <c r="AE54" s="35"/>
      <c r="AF54" s="35"/>
      <c r="AG54" s="35"/>
      <c r="AH54" s="35"/>
      <c r="AI54" s="35"/>
      <c r="AJ54" s="33"/>
      <c r="AK54" s="33"/>
    </row>
    <row r="55" spans="1:37" x14ac:dyDescent="0.2">
      <c r="A55" s="10"/>
      <c r="B55" s="11" t="s">
        <v>3</v>
      </c>
      <c r="C55" s="12" t="s">
        <v>4</v>
      </c>
      <c r="D55" s="13" t="s">
        <v>5</v>
      </c>
      <c r="E55" s="12" t="s">
        <v>6</v>
      </c>
      <c r="F55" s="13" t="s">
        <v>7</v>
      </c>
      <c r="G55" s="13" t="s">
        <v>8</v>
      </c>
      <c r="H55" s="14" t="s">
        <v>9</v>
      </c>
      <c r="I55" s="10"/>
      <c r="K55" s="49"/>
      <c r="L55" s="35"/>
      <c r="M55" s="35"/>
      <c r="N55" s="35"/>
      <c r="O55" s="35"/>
      <c r="P55" s="35"/>
      <c r="Q55" s="35"/>
      <c r="R55" s="35"/>
      <c r="S55" s="49"/>
      <c r="T55" s="35"/>
      <c r="U55" s="35"/>
      <c r="V55" s="35"/>
      <c r="W55" s="35"/>
      <c r="X55" s="35"/>
      <c r="Y55" s="35"/>
      <c r="Z55" s="33"/>
      <c r="AA55" s="35"/>
      <c r="AB55" s="35"/>
      <c r="AC55" s="35"/>
      <c r="AD55" s="35"/>
      <c r="AE55" s="35"/>
      <c r="AF55" s="35"/>
      <c r="AG55" s="35"/>
      <c r="AH55" s="35"/>
      <c r="AI55" s="35"/>
    </row>
    <row r="56" spans="1:37" x14ac:dyDescent="0.2">
      <c r="A56" s="10"/>
      <c r="B56" s="45">
        <v>15</v>
      </c>
      <c r="C56" s="30">
        <v>0.51780000000000004</v>
      </c>
      <c r="D56" s="30">
        <v>0.51780000000000004</v>
      </c>
      <c r="E56" s="30">
        <v>0.51780000000000004</v>
      </c>
      <c r="F56" s="30">
        <v>0.51780000000000004</v>
      </c>
      <c r="G56" s="30">
        <v>0.51780000000000004</v>
      </c>
      <c r="H56" s="30">
        <v>0.51780000000000004</v>
      </c>
      <c r="I56" s="10"/>
      <c r="K56" s="52"/>
      <c r="L56" s="20"/>
      <c r="M56" s="20"/>
      <c r="N56" s="20"/>
      <c r="O56" s="20"/>
      <c r="P56" s="20"/>
      <c r="Q56" s="20"/>
      <c r="R56" s="35"/>
      <c r="S56" s="52"/>
      <c r="T56" s="48"/>
      <c r="U56" s="48"/>
      <c r="V56" s="48"/>
      <c r="W56" s="48"/>
      <c r="X56" s="48"/>
      <c r="Y56" s="48"/>
      <c r="Z56" s="20"/>
      <c r="AA56" s="35"/>
      <c r="AB56" s="35"/>
      <c r="AC56" s="35"/>
      <c r="AD56" s="35"/>
      <c r="AE56" s="35"/>
      <c r="AF56" s="35"/>
      <c r="AG56" s="35"/>
      <c r="AH56" s="35"/>
      <c r="AI56" s="35"/>
    </row>
    <row r="57" spans="1:37" x14ac:dyDescent="0.2">
      <c r="A57" s="10"/>
      <c r="B57" s="45">
        <v>14</v>
      </c>
      <c r="C57" s="30">
        <v>0.51780000000000004</v>
      </c>
      <c r="D57" s="30">
        <v>0.51780000000000004</v>
      </c>
      <c r="E57" s="30">
        <v>0.51780000000000004</v>
      </c>
      <c r="F57" s="30">
        <v>0.51780000000000004</v>
      </c>
      <c r="G57" s="30">
        <v>0.51780000000000004</v>
      </c>
      <c r="H57" s="30">
        <v>0.51780000000000004</v>
      </c>
      <c r="I57" s="10"/>
      <c r="K57" s="52"/>
      <c r="L57" s="20"/>
      <c r="M57" s="20"/>
      <c r="N57" s="20"/>
      <c r="O57" s="20"/>
      <c r="P57" s="20"/>
      <c r="Q57" s="20"/>
      <c r="R57" s="35"/>
      <c r="S57" s="52"/>
      <c r="T57" s="48"/>
      <c r="U57" s="48"/>
      <c r="V57" s="48"/>
      <c r="W57" s="48"/>
      <c r="X57" s="48"/>
      <c r="Y57" s="48"/>
      <c r="Z57" s="20"/>
      <c r="AA57" s="35"/>
      <c r="AB57" s="35"/>
      <c r="AC57" s="35"/>
      <c r="AD57" s="35"/>
      <c r="AE57" s="35"/>
      <c r="AF57" s="35"/>
      <c r="AG57" s="35"/>
      <c r="AH57" s="35"/>
      <c r="AI57" s="35"/>
    </row>
    <row r="58" spans="1:37" x14ac:dyDescent="0.2">
      <c r="A58" s="10"/>
      <c r="B58" s="45">
        <v>13</v>
      </c>
      <c r="C58" s="30">
        <v>0.51780000000000004</v>
      </c>
      <c r="D58" s="30">
        <v>0.51780000000000004</v>
      </c>
      <c r="E58" s="30">
        <v>0.51780000000000004</v>
      </c>
      <c r="F58" s="30">
        <v>0.51780000000000004</v>
      </c>
      <c r="G58" s="30">
        <v>0.51780000000000004</v>
      </c>
      <c r="H58" s="30">
        <v>0.51780000000000004</v>
      </c>
      <c r="I58" s="10"/>
      <c r="K58" s="52"/>
      <c r="L58" s="20"/>
      <c r="M58" s="20"/>
      <c r="N58" s="20"/>
      <c r="O58" s="20"/>
      <c r="P58" s="20"/>
      <c r="Q58" s="20"/>
      <c r="R58" s="35"/>
      <c r="S58" s="52"/>
      <c r="T58" s="48"/>
      <c r="U58" s="48"/>
      <c r="V58" s="48"/>
      <c r="W58" s="48"/>
      <c r="X58" s="48"/>
      <c r="Y58" s="48"/>
      <c r="Z58" s="20"/>
      <c r="AA58" s="35"/>
      <c r="AB58" s="35"/>
      <c r="AC58" s="35"/>
      <c r="AD58" s="35"/>
      <c r="AE58" s="35"/>
      <c r="AF58" s="35"/>
      <c r="AG58" s="35"/>
      <c r="AH58" s="35"/>
      <c r="AI58" s="35"/>
    </row>
    <row r="59" spans="1:37" x14ac:dyDescent="0.2">
      <c r="A59" s="10"/>
      <c r="B59" s="47">
        <v>12</v>
      </c>
      <c r="C59" s="29">
        <v>0.70279999999999998</v>
      </c>
      <c r="D59" s="29">
        <v>0.70279999999999998</v>
      </c>
      <c r="E59" s="29">
        <v>0.70279999999999998</v>
      </c>
      <c r="F59" s="29">
        <v>0.70279999999999998</v>
      </c>
      <c r="G59" s="29">
        <v>0.70279999999999998</v>
      </c>
      <c r="H59" s="29">
        <v>0.70279999999999998</v>
      </c>
      <c r="I59" s="10"/>
      <c r="K59" s="52"/>
      <c r="L59" s="20"/>
      <c r="M59" s="20"/>
      <c r="N59" s="20"/>
      <c r="O59" s="20"/>
      <c r="P59" s="20"/>
      <c r="Q59" s="20"/>
      <c r="R59" s="35"/>
      <c r="S59" s="52"/>
      <c r="T59" s="48"/>
      <c r="U59" s="48"/>
      <c r="V59" s="48"/>
      <c r="W59" s="48"/>
      <c r="X59" s="48"/>
      <c r="Y59" s="48"/>
      <c r="Z59" s="20"/>
      <c r="AA59" s="35"/>
      <c r="AB59" s="35"/>
      <c r="AC59" s="35"/>
      <c r="AD59" s="35"/>
      <c r="AE59" s="35"/>
      <c r="AF59" s="35"/>
      <c r="AG59" s="35"/>
      <c r="AH59" s="35"/>
      <c r="AI59" s="35"/>
    </row>
    <row r="60" spans="1:37" x14ac:dyDescent="0.2">
      <c r="A60" s="10"/>
      <c r="B60" s="47">
        <v>11</v>
      </c>
      <c r="C60" s="29">
        <v>0.70279999999999998</v>
      </c>
      <c r="D60" s="29">
        <v>0.70279999999999998</v>
      </c>
      <c r="E60" s="29">
        <v>0.70279999999999998</v>
      </c>
      <c r="F60" s="29">
        <v>0.70279999999999998</v>
      </c>
      <c r="G60" s="29">
        <v>0.70279999999999998</v>
      </c>
      <c r="H60" s="29">
        <v>0.70279999999999998</v>
      </c>
      <c r="I60" s="10"/>
      <c r="K60" s="52"/>
      <c r="L60" s="20"/>
      <c r="M60" s="20"/>
      <c r="N60" s="20"/>
      <c r="O60" s="20"/>
      <c r="P60" s="20"/>
      <c r="Q60" s="20"/>
      <c r="R60" s="35"/>
      <c r="S60" s="52"/>
      <c r="T60" s="48"/>
      <c r="U60" s="48"/>
      <c r="V60" s="48"/>
      <c r="W60" s="48"/>
      <c r="X60" s="48"/>
      <c r="Y60" s="48"/>
      <c r="Z60" s="20"/>
      <c r="AA60" s="35"/>
      <c r="AB60" s="35"/>
      <c r="AC60" s="35"/>
      <c r="AD60" s="35"/>
      <c r="AE60" s="35"/>
      <c r="AF60" s="35"/>
      <c r="AG60" s="35"/>
      <c r="AH60" s="35"/>
      <c r="AI60" s="35"/>
    </row>
    <row r="61" spans="1:37" x14ac:dyDescent="0.2">
      <c r="A61" s="10"/>
      <c r="B61" s="47">
        <v>10</v>
      </c>
      <c r="C61" s="29">
        <v>0.70279999999999998</v>
      </c>
      <c r="D61" s="29">
        <v>0.70279999999999998</v>
      </c>
      <c r="E61" s="29">
        <v>0.70279999999999998</v>
      </c>
      <c r="F61" s="29">
        <v>0.70279999999999998</v>
      </c>
      <c r="G61" s="29">
        <v>0.70279999999999998</v>
      </c>
      <c r="H61" s="29">
        <v>0.70279999999999998</v>
      </c>
      <c r="I61" s="10"/>
      <c r="K61" s="52"/>
      <c r="L61" s="20"/>
      <c r="M61" s="20"/>
      <c r="N61" s="20"/>
      <c r="O61" s="20"/>
      <c r="P61" s="20"/>
      <c r="Q61" s="20"/>
      <c r="R61" s="35"/>
      <c r="S61" s="52"/>
      <c r="T61" s="48"/>
      <c r="U61" s="48"/>
      <c r="V61" s="48"/>
      <c r="W61" s="48"/>
      <c r="X61" s="48"/>
      <c r="Y61" s="48"/>
      <c r="Z61" s="20"/>
      <c r="AA61" s="35"/>
      <c r="AB61" s="35"/>
      <c r="AC61" s="35"/>
      <c r="AD61" s="35"/>
      <c r="AE61" s="35"/>
      <c r="AF61" s="35"/>
      <c r="AG61" s="35"/>
      <c r="AH61" s="35"/>
      <c r="AI61" s="35"/>
    </row>
    <row r="62" spans="1:37" x14ac:dyDescent="0.2">
      <c r="A62" s="10"/>
      <c r="B62" s="47" t="s">
        <v>22</v>
      </c>
      <c r="C62" s="29">
        <v>0.70279999999999998</v>
      </c>
      <c r="D62" s="29">
        <v>0.70279999999999998</v>
      </c>
      <c r="E62" s="29">
        <v>0.70279999999999998</v>
      </c>
      <c r="F62" s="29">
        <v>0.70279999999999998</v>
      </c>
      <c r="G62" s="29">
        <v>0.70279999999999998</v>
      </c>
      <c r="H62" s="29">
        <v>0.70279999999999998</v>
      </c>
      <c r="I62" s="10"/>
      <c r="K62" s="52"/>
      <c r="L62" s="20"/>
      <c r="M62" s="20"/>
      <c r="N62" s="20"/>
      <c r="O62" s="20"/>
      <c r="P62" s="20"/>
      <c r="Q62" s="20"/>
      <c r="R62" s="35"/>
      <c r="S62" s="52"/>
      <c r="T62" s="48"/>
      <c r="U62" s="48"/>
      <c r="V62" s="48"/>
      <c r="W62" s="48"/>
      <c r="X62" s="48"/>
      <c r="Y62" s="48"/>
      <c r="Z62" s="20"/>
      <c r="AA62" s="35"/>
      <c r="AB62" s="35"/>
      <c r="AC62" s="35"/>
      <c r="AD62" s="35"/>
      <c r="AE62" s="35"/>
      <c r="AF62" s="35"/>
      <c r="AG62" s="35"/>
      <c r="AH62" s="35"/>
      <c r="AI62" s="35"/>
    </row>
    <row r="63" spans="1:37" x14ac:dyDescent="0.2">
      <c r="A63" s="10"/>
      <c r="B63" s="47" t="s">
        <v>12</v>
      </c>
      <c r="C63" s="29">
        <v>0.70279999999999998</v>
      </c>
      <c r="D63" s="29">
        <v>0.70279999999999998</v>
      </c>
      <c r="E63" s="29">
        <v>0.70279999999999998</v>
      </c>
      <c r="F63" s="29">
        <v>0.70279999999999998</v>
      </c>
      <c r="G63" s="29">
        <v>0.70279999999999998</v>
      </c>
      <c r="H63" s="29">
        <v>0.70279999999999998</v>
      </c>
      <c r="I63" s="10"/>
      <c r="K63" s="52"/>
      <c r="L63" s="20"/>
      <c r="M63" s="20"/>
      <c r="N63" s="20"/>
      <c r="O63" s="20"/>
      <c r="P63" s="20"/>
      <c r="Q63" s="20"/>
      <c r="R63" s="35"/>
      <c r="S63" s="52"/>
      <c r="T63" s="48"/>
      <c r="U63" s="48"/>
      <c r="V63" s="48"/>
      <c r="W63" s="48"/>
      <c r="X63" s="48"/>
      <c r="Y63" s="48"/>
      <c r="Z63" s="20"/>
      <c r="AA63" s="35"/>
      <c r="AB63" s="35"/>
      <c r="AC63" s="35"/>
      <c r="AD63" s="35"/>
      <c r="AE63" s="35"/>
      <c r="AF63" s="35"/>
      <c r="AG63" s="35"/>
      <c r="AH63" s="35"/>
      <c r="AI63" s="35"/>
    </row>
    <row r="64" spans="1:37" x14ac:dyDescent="0.2">
      <c r="A64" s="10"/>
      <c r="B64" s="47" t="s">
        <v>13</v>
      </c>
      <c r="C64" s="29">
        <v>0.70279999999999998</v>
      </c>
      <c r="D64" s="29">
        <v>0.70279999999999998</v>
      </c>
      <c r="E64" s="29">
        <v>0.70279999999999998</v>
      </c>
      <c r="F64" s="29">
        <v>0.70279999999999998</v>
      </c>
      <c r="G64" s="29">
        <v>0.70279999999999998</v>
      </c>
      <c r="H64" s="29">
        <v>0.70279999999999998</v>
      </c>
      <c r="I64" s="10"/>
      <c r="K64" s="52"/>
      <c r="L64" s="20"/>
      <c r="M64" s="20"/>
      <c r="N64" s="20"/>
      <c r="O64" s="20"/>
      <c r="P64" s="20"/>
      <c r="Q64" s="20"/>
      <c r="R64" s="35"/>
      <c r="S64" s="52"/>
      <c r="T64" s="48"/>
      <c r="U64" s="48"/>
      <c r="V64" s="48"/>
      <c r="W64" s="48"/>
      <c r="X64" s="48"/>
      <c r="Y64" s="48"/>
      <c r="Z64" s="20"/>
      <c r="AA64" s="35"/>
      <c r="AB64" s="35"/>
      <c r="AC64" s="35"/>
      <c r="AD64" s="35"/>
      <c r="AE64" s="35"/>
      <c r="AF64" s="35"/>
      <c r="AG64" s="35"/>
      <c r="AH64" s="35"/>
      <c r="AI64" s="35"/>
    </row>
    <row r="65" spans="1:35" x14ac:dyDescent="0.2">
      <c r="A65" s="10"/>
      <c r="B65" s="45">
        <v>8</v>
      </c>
      <c r="C65" s="30">
        <v>0.84509999999999996</v>
      </c>
      <c r="D65" s="30">
        <v>0.84509999999999996</v>
      </c>
      <c r="E65" s="30">
        <v>0.84509999999999996</v>
      </c>
      <c r="F65" s="30">
        <v>0.84509999999999996</v>
      </c>
      <c r="G65" s="30">
        <v>0.84509999999999996</v>
      </c>
      <c r="H65" s="30">
        <v>0.84509999999999996</v>
      </c>
      <c r="I65" s="10"/>
      <c r="K65" s="52"/>
      <c r="L65" s="20"/>
      <c r="M65" s="20"/>
      <c r="N65" s="20"/>
      <c r="O65" s="20"/>
      <c r="P65" s="20"/>
      <c r="Q65" s="20"/>
      <c r="R65" s="35"/>
      <c r="S65" s="52"/>
      <c r="T65" s="48"/>
      <c r="U65" s="48"/>
      <c r="V65" s="48"/>
      <c r="W65" s="48"/>
      <c r="X65" s="48"/>
      <c r="Y65" s="48"/>
      <c r="Z65" s="20"/>
      <c r="AA65" s="35"/>
      <c r="AB65" s="35"/>
      <c r="AC65" s="35"/>
      <c r="AD65" s="35"/>
      <c r="AE65" s="35"/>
      <c r="AF65" s="35"/>
      <c r="AG65" s="35"/>
      <c r="AH65" s="35"/>
      <c r="AI65" s="35"/>
    </row>
    <row r="66" spans="1:35" x14ac:dyDescent="0.2">
      <c r="A66" s="10"/>
      <c r="B66" s="45">
        <v>7</v>
      </c>
      <c r="C66" s="30">
        <v>0.84509999999999996</v>
      </c>
      <c r="D66" s="30">
        <v>0.84509999999999996</v>
      </c>
      <c r="E66" s="30">
        <v>0.84509999999999996</v>
      </c>
      <c r="F66" s="30">
        <v>0.84509999999999996</v>
      </c>
      <c r="G66" s="30">
        <v>0.84509999999999996</v>
      </c>
      <c r="H66" s="30">
        <v>0.84509999999999996</v>
      </c>
      <c r="I66" s="10"/>
      <c r="K66" s="52"/>
      <c r="L66" s="20"/>
      <c r="M66" s="20"/>
      <c r="N66" s="20"/>
      <c r="O66" s="20"/>
      <c r="P66" s="20"/>
      <c r="Q66" s="20"/>
      <c r="R66" s="35"/>
      <c r="S66" s="52"/>
      <c r="T66" s="48"/>
      <c r="U66" s="48"/>
      <c r="V66" s="48"/>
      <c r="W66" s="48"/>
      <c r="X66" s="48"/>
      <c r="Y66" s="48"/>
      <c r="Z66" s="20"/>
      <c r="AA66" s="35"/>
      <c r="AB66" s="35"/>
      <c r="AC66" s="35"/>
      <c r="AD66" s="35"/>
      <c r="AE66" s="35"/>
      <c r="AF66" s="35"/>
      <c r="AG66" s="35"/>
      <c r="AH66" s="35"/>
      <c r="AI66" s="35"/>
    </row>
    <row r="67" spans="1:35" x14ac:dyDescent="0.2">
      <c r="A67" s="10"/>
      <c r="B67" s="45">
        <v>6</v>
      </c>
      <c r="C67" s="30">
        <v>0.84509999999999996</v>
      </c>
      <c r="D67" s="30">
        <v>0.84509999999999996</v>
      </c>
      <c r="E67" s="30">
        <v>0.84509999999999996</v>
      </c>
      <c r="F67" s="30">
        <v>0.84509999999999996</v>
      </c>
      <c r="G67" s="30">
        <v>0.84509999999999996</v>
      </c>
      <c r="H67" s="30">
        <v>0.84509999999999996</v>
      </c>
      <c r="I67" s="10"/>
      <c r="K67" s="52"/>
      <c r="L67" s="20"/>
      <c r="M67" s="20"/>
      <c r="N67" s="20"/>
      <c r="O67" s="20"/>
      <c r="P67" s="20"/>
      <c r="Q67" s="20"/>
      <c r="R67" s="35"/>
      <c r="S67" s="52"/>
      <c r="T67" s="48"/>
      <c r="U67" s="48"/>
      <c r="V67" s="48"/>
      <c r="W67" s="48"/>
      <c r="X67" s="48"/>
      <c r="Y67" s="48"/>
      <c r="Z67" s="20"/>
      <c r="AA67" s="35"/>
      <c r="AB67" s="35"/>
      <c r="AC67" s="35"/>
      <c r="AD67" s="35"/>
      <c r="AE67" s="35"/>
      <c r="AF67" s="35"/>
      <c r="AG67" s="35"/>
      <c r="AH67" s="35"/>
      <c r="AI67" s="35"/>
    </row>
    <row r="68" spans="1:35" x14ac:dyDescent="0.2">
      <c r="A68" s="10"/>
      <c r="B68" s="45">
        <v>5</v>
      </c>
      <c r="C68" s="30">
        <v>0.84509999999999996</v>
      </c>
      <c r="D68" s="30">
        <v>0.84509999999999996</v>
      </c>
      <c r="E68" s="30">
        <v>0.84509999999999996</v>
      </c>
      <c r="F68" s="30">
        <v>0.84509999999999996</v>
      </c>
      <c r="G68" s="30">
        <v>0.84509999999999996</v>
      </c>
      <c r="H68" s="30">
        <v>0.84509999999999996</v>
      </c>
      <c r="I68" s="10"/>
      <c r="K68" s="52"/>
      <c r="L68" s="20"/>
      <c r="M68" s="20"/>
      <c r="N68" s="20"/>
      <c r="O68" s="20"/>
      <c r="P68" s="20"/>
      <c r="Q68" s="20"/>
      <c r="R68" s="35"/>
      <c r="S68" s="52"/>
      <c r="T68" s="48"/>
      <c r="U68" s="48"/>
      <c r="V68" s="48"/>
      <c r="W68" s="48"/>
      <c r="X68" s="48"/>
      <c r="Y68" s="48"/>
      <c r="Z68" s="20"/>
      <c r="AA68" s="35"/>
      <c r="AB68" s="35"/>
      <c r="AC68" s="35"/>
      <c r="AD68" s="35"/>
      <c r="AE68" s="35"/>
      <c r="AF68" s="35"/>
      <c r="AG68" s="35"/>
      <c r="AH68" s="35"/>
      <c r="AI68" s="35"/>
    </row>
    <row r="69" spans="1:35" x14ac:dyDescent="0.2">
      <c r="A69" s="10"/>
      <c r="B69" s="45">
        <v>4</v>
      </c>
      <c r="C69" s="30">
        <v>0.84509999999999996</v>
      </c>
      <c r="D69" s="30">
        <v>0.84509999999999996</v>
      </c>
      <c r="E69" s="30">
        <v>0.84509999999999996</v>
      </c>
      <c r="F69" s="30">
        <v>0.84509999999999996</v>
      </c>
      <c r="G69" s="30">
        <v>0.84509999999999996</v>
      </c>
      <c r="H69" s="30">
        <v>0.84509999999999996</v>
      </c>
      <c r="I69" s="10"/>
      <c r="K69" s="52"/>
      <c r="L69" s="20"/>
      <c r="M69" s="20"/>
      <c r="N69" s="20"/>
      <c r="O69" s="20"/>
      <c r="P69" s="20"/>
      <c r="Q69" s="20"/>
      <c r="R69" s="35"/>
      <c r="S69" s="52"/>
      <c r="T69" s="48"/>
      <c r="U69" s="48"/>
      <c r="V69" s="48"/>
      <c r="W69" s="48"/>
      <c r="X69" s="48"/>
      <c r="Y69" s="48"/>
      <c r="Z69" s="20"/>
      <c r="AA69" s="35"/>
      <c r="AB69" s="35"/>
      <c r="AC69" s="35"/>
      <c r="AD69" s="35"/>
      <c r="AE69" s="35"/>
      <c r="AF69" s="35"/>
      <c r="AG69" s="35"/>
      <c r="AH69" s="35"/>
      <c r="AI69" s="35"/>
    </row>
    <row r="70" spans="1:35" x14ac:dyDescent="0.2">
      <c r="A70" s="10"/>
      <c r="B70" s="45">
        <v>3</v>
      </c>
      <c r="C70" s="30">
        <v>0.84509999999999996</v>
      </c>
      <c r="D70" s="30">
        <v>0.84509999999999996</v>
      </c>
      <c r="E70" s="30">
        <v>0.84509999999999996</v>
      </c>
      <c r="F70" s="30">
        <v>0.84509999999999996</v>
      </c>
      <c r="G70" s="30">
        <v>0.84509999999999996</v>
      </c>
      <c r="H70" s="30">
        <v>0.84509999999999996</v>
      </c>
      <c r="I70" s="10"/>
      <c r="K70" s="52"/>
      <c r="L70" s="20"/>
      <c r="M70" s="20"/>
      <c r="N70" s="20"/>
      <c r="O70" s="20"/>
      <c r="P70" s="20"/>
      <c r="Q70" s="20"/>
      <c r="R70" s="35"/>
      <c r="S70" s="52"/>
      <c r="T70" s="48"/>
      <c r="U70" s="48"/>
      <c r="V70" s="48"/>
      <c r="W70" s="48"/>
      <c r="X70" s="48"/>
      <c r="Y70" s="48"/>
      <c r="Z70" s="20"/>
      <c r="AA70" s="35"/>
      <c r="AB70" s="35"/>
      <c r="AC70" s="35"/>
      <c r="AD70" s="35"/>
      <c r="AE70" s="35"/>
      <c r="AF70" s="35"/>
      <c r="AG70" s="35"/>
      <c r="AH70" s="35"/>
      <c r="AI70" s="35"/>
    </row>
    <row r="71" spans="1:35" x14ac:dyDescent="0.2">
      <c r="A71" s="10"/>
      <c r="B71" s="45" t="s">
        <v>23</v>
      </c>
      <c r="C71" s="30">
        <v>0.84509999999999996</v>
      </c>
      <c r="D71" s="30">
        <v>0.84509999999999996</v>
      </c>
      <c r="E71" s="30">
        <v>0.84509999999999996</v>
      </c>
      <c r="F71" s="30">
        <v>0.84509999999999996</v>
      </c>
      <c r="G71" s="30">
        <v>0.84509999999999996</v>
      </c>
      <c r="H71" s="30">
        <v>0.84509999999999996</v>
      </c>
      <c r="I71" s="10"/>
      <c r="K71" s="52"/>
      <c r="L71" s="20"/>
      <c r="M71" s="20"/>
      <c r="N71" s="20"/>
      <c r="O71" s="20"/>
      <c r="P71" s="20"/>
      <c r="Q71" s="20"/>
      <c r="R71" s="35"/>
      <c r="S71" s="52"/>
      <c r="T71" s="48"/>
      <c r="U71" s="48"/>
      <c r="V71" s="48"/>
      <c r="W71" s="48"/>
      <c r="X71" s="48"/>
      <c r="Y71" s="48"/>
      <c r="Z71" s="20"/>
      <c r="AA71" s="35"/>
      <c r="AB71" s="35"/>
      <c r="AC71" s="35"/>
      <c r="AD71" s="35"/>
      <c r="AE71" s="35"/>
      <c r="AF71" s="35"/>
      <c r="AG71" s="35"/>
      <c r="AH71" s="35"/>
      <c r="AI71" s="35"/>
    </row>
    <row r="72" spans="1:35" x14ac:dyDescent="0.2">
      <c r="A72" s="10"/>
      <c r="B72" s="45">
        <v>2</v>
      </c>
      <c r="C72" s="30">
        <v>0.84509999999999996</v>
      </c>
      <c r="D72" s="30">
        <v>0.84509999999999996</v>
      </c>
      <c r="E72" s="30">
        <v>0.84509999999999996</v>
      </c>
      <c r="F72" s="30">
        <v>0.84509999999999996</v>
      </c>
      <c r="G72" s="30">
        <v>0.84509999999999996</v>
      </c>
      <c r="H72" s="30">
        <v>0.84509999999999996</v>
      </c>
      <c r="I72" s="10"/>
      <c r="K72" s="52"/>
      <c r="L72" s="20"/>
      <c r="M72" s="20"/>
      <c r="N72" s="20"/>
      <c r="O72" s="20"/>
      <c r="P72" s="20"/>
      <c r="Q72" s="20"/>
      <c r="R72" s="35"/>
      <c r="S72" s="52"/>
      <c r="T72" s="48"/>
      <c r="U72" s="48"/>
      <c r="V72" s="48"/>
      <c r="W72" s="48"/>
      <c r="X72" s="48"/>
      <c r="Y72" s="48"/>
      <c r="Z72" s="20"/>
      <c r="AA72" s="35"/>
      <c r="AB72" s="35"/>
      <c r="AC72" s="35"/>
      <c r="AD72" s="35"/>
      <c r="AE72" s="35"/>
      <c r="AF72" s="35"/>
      <c r="AG72" s="35"/>
      <c r="AH72" s="35"/>
      <c r="AI72" s="35"/>
    </row>
    <row r="73" spans="1:35" x14ac:dyDescent="0.2">
      <c r="A73" s="10"/>
      <c r="B73" s="46">
        <v>1</v>
      </c>
      <c r="C73" s="30"/>
      <c r="D73" s="30">
        <v>0.84509999999999996</v>
      </c>
      <c r="E73" s="30">
        <v>0.84509999999999996</v>
      </c>
      <c r="F73" s="30">
        <v>0.84509999999999996</v>
      </c>
      <c r="G73" s="30">
        <v>0.84509999999999996</v>
      </c>
      <c r="H73" s="30">
        <v>0.84509999999999996</v>
      </c>
      <c r="I73" s="10"/>
      <c r="K73" s="52"/>
      <c r="L73" s="20"/>
      <c r="M73" s="20"/>
      <c r="N73" s="20"/>
      <c r="O73" s="20"/>
      <c r="P73" s="20"/>
      <c r="Q73" s="20"/>
      <c r="R73" s="35"/>
      <c r="S73" s="52"/>
      <c r="T73" s="48"/>
      <c r="U73" s="48"/>
      <c r="V73" s="48"/>
      <c r="W73" s="48"/>
      <c r="X73" s="48"/>
      <c r="Y73" s="48"/>
      <c r="Z73" s="20"/>
      <c r="AA73" s="35"/>
      <c r="AB73" s="35"/>
      <c r="AC73" s="35"/>
      <c r="AD73" s="35"/>
      <c r="AE73" s="35"/>
      <c r="AF73" s="35"/>
      <c r="AG73" s="35"/>
      <c r="AH73" s="35"/>
      <c r="AI73" s="35"/>
    </row>
    <row r="74" spans="1:35" x14ac:dyDescent="0.2">
      <c r="A74" s="10"/>
      <c r="B74" s="10"/>
      <c r="C74" s="10"/>
      <c r="D74" s="10"/>
      <c r="E74" s="10"/>
      <c r="F74" s="10"/>
      <c r="G74" s="10"/>
      <c r="H74" s="10"/>
      <c r="I74" s="10"/>
      <c r="K74" s="35"/>
      <c r="L74" s="35"/>
      <c r="M74" s="35"/>
      <c r="N74" s="35"/>
      <c r="O74" s="35"/>
      <c r="P74" s="35"/>
      <c r="Q74" s="35"/>
      <c r="R74" s="35"/>
      <c r="S74" s="35"/>
      <c r="T74" s="35"/>
      <c r="U74" s="35"/>
      <c r="V74" s="35"/>
      <c r="W74" s="35"/>
      <c r="X74" s="35"/>
      <c r="Y74" s="35"/>
      <c r="AA74" s="35"/>
      <c r="AB74" s="35"/>
      <c r="AC74" s="35"/>
      <c r="AD74" s="35"/>
      <c r="AE74" s="35"/>
      <c r="AF74" s="35"/>
      <c r="AG74" s="35"/>
      <c r="AH74" s="35"/>
      <c r="AI74" s="35"/>
    </row>
    <row r="75" spans="1:35" x14ac:dyDescent="0.2">
      <c r="K75" s="35"/>
      <c r="L75" s="35"/>
      <c r="M75" s="35"/>
      <c r="N75" s="35"/>
      <c r="O75" s="35"/>
      <c r="P75" s="35"/>
      <c r="Q75" s="35"/>
      <c r="R75" s="35"/>
      <c r="S75" s="35"/>
      <c r="T75" s="35"/>
      <c r="U75" s="35"/>
      <c r="V75" s="35"/>
      <c r="W75" s="35"/>
      <c r="X75" s="35"/>
      <c r="Y75" s="35"/>
      <c r="AA75" s="21"/>
      <c r="AB75" s="21"/>
      <c r="AC75" s="21"/>
      <c r="AD75" s="21"/>
      <c r="AE75" s="21"/>
      <c r="AF75" s="21"/>
      <c r="AG75" s="21"/>
      <c r="AH75" s="21"/>
      <c r="AI75" s="21"/>
    </row>
  </sheetData>
  <mergeCells count="13">
    <mergeCell ref="AB26:AH26"/>
    <mergeCell ref="B47:C47"/>
    <mergeCell ref="B54:H54"/>
    <mergeCell ref="B10:C10"/>
    <mergeCell ref="B24:C24"/>
    <mergeCell ref="B26:H26"/>
    <mergeCell ref="K26:Q26"/>
    <mergeCell ref="S26:Y26"/>
    <mergeCell ref="AB23:AF23"/>
    <mergeCell ref="AG23:AH23"/>
    <mergeCell ref="AB24:AH24"/>
    <mergeCell ref="AB22:AH22"/>
    <mergeCell ref="AB19:AH21"/>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78"/>
  <sheetViews>
    <sheetView zoomScaleNormal="100" workbookViewId="0">
      <selection activeCell="K14" sqref="K14"/>
    </sheetView>
  </sheetViews>
  <sheetFormatPr baseColWidth="10" defaultColWidth="9.140625" defaultRowHeight="12" x14ac:dyDescent="0.2"/>
  <cols>
    <col min="1" max="1" width="2" style="1" customWidth="1"/>
    <col min="2" max="2" width="18.28515625" style="1" customWidth="1"/>
    <col min="3" max="3" width="9.28515625" style="1" bestFit="1" customWidth="1"/>
    <col min="4" max="8" width="7.8554687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2.7109375" style="1" customWidth="1"/>
    <col min="27" max="27" width="2.5703125" style="1" customWidth="1"/>
    <col min="28" max="28" width="12.5703125" style="1" bestFit="1" customWidth="1"/>
    <col min="29" max="34" width="7" style="1" bestFit="1" customWidth="1"/>
    <col min="35" max="35" width="3" style="1" customWidth="1"/>
    <col min="36" max="16384" width="9.140625" style="1"/>
  </cols>
  <sheetData>
    <row r="1" spans="1:37" x14ac:dyDescent="0.2">
      <c r="B1" s="53" t="s">
        <v>29</v>
      </c>
      <c r="C1" s="55">
        <v>45117</v>
      </c>
      <c r="D1" s="56" t="s">
        <v>32</v>
      </c>
    </row>
    <row r="2" spans="1:37" x14ac:dyDescent="0.2">
      <c r="C2" s="55">
        <v>45117</v>
      </c>
      <c r="D2" s="53" t="s">
        <v>30</v>
      </c>
    </row>
    <row r="3" spans="1:37" x14ac:dyDescent="0.2">
      <c r="B3" s="53"/>
      <c r="C3" s="55">
        <v>45117</v>
      </c>
      <c r="D3" s="53" t="s">
        <v>33</v>
      </c>
      <c r="E3" s="53"/>
      <c r="F3" s="53"/>
      <c r="G3" s="53"/>
      <c r="H3" s="53"/>
      <c r="I3" s="53"/>
      <c r="J3" s="53"/>
      <c r="K3" s="53"/>
      <c r="L3" s="53"/>
      <c r="M3" s="53"/>
      <c r="N3" s="53"/>
    </row>
    <row r="4" spans="1:37" x14ac:dyDescent="0.2">
      <c r="B4" s="53"/>
      <c r="C4" s="55">
        <v>45146</v>
      </c>
      <c r="D4" s="53" t="s">
        <v>40</v>
      </c>
      <c r="E4" s="53"/>
      <c r="F4" s="53"/>
      <c r="G4" s="53"/>
      <c r="H4" s="53"/>
      <c r="I4" s="53"/>
      <c r="J4" s="53"/>
      <c r="K4" s="53"/>
      <c r="L4" s="53"/>
      <c r="M4" s="53"/>
      <c r="N4" s="53"/>
    </row>
    <row r="5" spans="1:37" x14ac:dyDescent="0.2">
      <c r="B5" s="53"/>
      <c r="C5" s="55">
        <v>45288</v>
      </c>
      <c r="D5" s="53" t="s">
        <v>46</v>
      </c>
      <c r="E5" s="53"/>
      <c r="F5" s="53"/>
      <c r="G5" s="53"/>
      <c r="H5" s="53"/>
      <c r="I5" s="53"/>
      <c r="J5" s="53"/>
      <c r="K5" s="53"/>
      <c r="L5" s="53"/>
      <c r="M5" s="53"/>
      <c r="N5" s="53"/>
    </row>
    <row r="6" spans="1:37" x14ac:dyDescent="0.2">
      <c r="B6" s="53"/>
      <c r="C6" s="55">
        <v>45825</v>
      </c>
      <c r="D6" s="53" t="s">
        <v>49</v>
      </c>
      <c r="E6" s="53"/>
      <c r="F6" s="53"/>
      <c r="G6" s="53"/>
      <c r="H6" s="53"/>
      <c r="I6" s="53"/>
      <c r="J6" s="53"/>
      <c r="K6" s="53"/>
      <c r="L6" s="53"/>
      <c r="M6" s="53"/>
      <c r="N6" s="53"/>
    </row>
    <row r="8" spans="1:37" x14ac:dyDescent="0.2">
      <c r="A8" s="10"/>
      <c r="B8" s="10"/>
      <c r="C8" s="10"/>
      <c r="D8" s="10"/>
      <c r="E8" s="10"/>
      <c r="F8" s="10"/>
      <c r="G8" s="10"/>
      <c r="H8" s="10"/>
      <c r="I8" s="10"/>
      <c r="AA8" s="32"/>
      <c r="AB8" s="32"/>
      <c r="AC8" s="32"/>
      <c r="AD8" s="32"/>
      <c r="AE8" s="32"/>
      <c r="AF8" s="32"/>
      <c r="AG8" s="32"/>
      <c r="AH8" s="32"/>
      <c r="AI8" s="32"/>
    </row>
    <row r="9" spans="1:37" x14ac:dyDescent="0.2">
      <c r="A9" s="10"/>
      <c r="B9" s="42" t="s">
        <v>27</v>
      </c>
      <c r="C9" s="42"/>
      <c r="D9" s="10"/>
      <c r="E9" s="10"/>
      <c r="F9" s="10"/>
      <c r="G9" s="10"/>
      <c r="H9" s="10"/>
      <c r="I9" s="10"/>
      <c r="AA9" s="32"/>
      <c r="AB9" s="31" t="s">
        <v>18</v>
      </c>
      <c r="AC9" s="32"/>
      <c r="AD9" s="32"/>
      <c r="AE9" s="32"/>
      <c r="AF9" s="32"/>
      <c r="AG9" s="32"/>
      <c r="AH9" s="32"/>
      <c r="AI9" s="32"/>
    </row>
    <row r="10" spans="1:37" ht="15" x14ac:dyDescent="0.25">
      <c r="A10" s="10"/>
      <c r="B10" s="42"/>
      <c r="C10" s="42"/>
      <c r="D10" s="10"/>
      <c r="E10" s="10"/>
      <c r="F10" s="10"/>
      <c r="G10" s="10"/>
      <c r="H10" s="10"/>
      <c r="I10" s="10"/>
      <c r="K10"/>
      <c r="AA10" s="32"/>
      <c r="AB10" s="31"/>
      <c r="AC10" s="32"/>
      <c r="AD10" s="32"/>
      <c r="AE10" s="32"/>
      <c r="AF10" s="32"/>
      <c r="AG10" s="32"/>
      <c r="AH10" s="32"/>
      <c r="AI10" s="32"/>
    </row>
    <row r="11" spans="1:37" ht="27" customHeight="1" x14ac:dyDescent="0.2">
      <c r="A11" s="10"/>
      <c r="B11" s="73" t="s">
        <v>26</v>
      </c>
      <c r="C11" s="73"/>
      <c r="D11" s="10"/>
      <c r="E11" s="10"/>
      <c r="F11" s="10"/>
      <c r="G11" s="10"/>
      <c r="H11" s="10"/>
      <c r="I11" s="10"/>
      <c r="AA11" s="32"/>
      <c r="AB11" s="31"/>
      <c r="AC11" s="32"/>
      <c r="AD11" s="32"/>
      <c r="AE11" s="32"/>
      <c r="AF11" s="32"/>
      <c r="AG11" s="32"/>
      <c r="AH11" s="32"/>
      <c r="AI11" s="32"/>
    </row>
    <row r="12" spans="1:37" x14ac:dyDescent="0.2">
      <c r="A12" s="10"/>
      <c r="B12" s="42"/>
      <c r="C12" s="42"/>
      <c r="D12" s="10"/>
      <c r="E12" s="10"/>
      <c r="F12" s="10"/>
      <c r="G12" s="10"/>
      <c r="H12" s="10"/>
      <c r="I12" s="10"/>
      <c r="AA12" s="32"/>
      <c r="AB12" s="32"/>
      <c r="AC12" s="32"/>
      <c r="AD12" s="32"/>
      <c r="AE12" s="32"/>
      <c r="AF12" s="32"/>
      <c r="AG12" s="32"/>
      <c r="AH12" s="32"/>
      <c r="AI12" s="32"/>
    </row>
    <row r="13" spans="1:37" ht="36" x14ac:dyDescent="0.2">
      <c r="A13" s="10"/>
      <c r="B13" s="36" t="s">
        <v>19</v>
      </c>
      <c r="C13" s="37" t="s">
        <v>14</v>
      </c>
      <c r="D13" s="10"/>
      <c r="E13" s="10"/>
      <c r="F13" s="10"/>
      <c r="G13" s="10"/>
      <c r="H13" s="10"/>
      <c r="I13" s="10"/>
      <c r="AA13" s="32"/>
      <c r="AB13" s="32"/>
      <c r="AC13" s="32"/>
      <c r="AD13" s="32"/>
      <c r="AE13" s="32"/>
      <c r="AF13" s="32"/>
      <c r="AG13" s="32"/>
      <c r="AH13" s="32"/>
      <c r="AI13" s="32"/>
    </row>
    <row r="14" spans="1:37" x14ac:dyDescent="0.2">
      <c r="A14" s="10"/>
      <c r="B14" s="4" t="s">
        <v>0</v>
      </c>
      <c r="C14" s="5">
        <v>1</v>
      </c>
      <c r="D14" s="10"/>
      <c r="E14" s="10"/>
      <c r="F14" s="10"/>
      <c r="G14" s="10"/>
      <c r="H14" s="10"/>
      <c r="I14" s="10"/>
      <c r="AA14" s="32"/>
      <c r="AB14" s="32"/>
      <c r="AC14" s="32"/>
      <c r="AD14" s="32"/>
      <c r="AE14" s="32"/>
      <c r="AF14" s="32"/>
      <c r="AG14" s="32"/>
      <c r="AH14" s="32"/>
      <c r="AI14" s="32"/>
      <c r="AK14" s="33"/>
    </row>
    <row r="15" spans="1:37" x14ac:dyDescent="0.2">
      <c r="A15" s="10"/>
      <c r="B15" s="10"/>
      <c r="C15" s="64"/>
      <c r="D15" s="10"/>
      <c r="E15" s="10"/>
      <c r="F15" s="10"/>
      <c r="G15" s="10"/>
      <c r="H15" s="10"/>
      <c r="I15" s="10"/>
      <c r="K15" s="21"/>
      <c r="AA15" s="32"/>
      <c r="AB15" s="32"/>
      <c r="AC15" s="32"/>
      <c r="AD15" s="32"/>
      <c r="AE15" s="32"/>
      <c r="AF15" s="32"/>
      <c r="AG15" s="32"/>
      <c r="AH15" s="32"/>
      <c r="AI15" s="32"/>
      <c r="AK15" s="33"/>
    </row>
    <row r="16" spans="1:37" ht="60" x14ac:dyDescent="0.2">
      <c r="A16" s="10"/>
      <c r="B16" s="65" t="s">
        <v>50</v>
      </c>
      <c r="C16" s="37" t="s">
        <v>14</v>
      </c>
      <c r="D16" s="10"/>
      <c r="E16" s="10"/>
      <c r="F16" s="10"/>
      <c r="G16" s="10"/>
      <c r="H16" s="10"/>
      <c r="I16" s="10"/>
      <c r="AA16" s="32"/>
      <c r="AB16" s="32"/>
      <c r="AC16" s="32"/>
      <c r="AD16" s="32"/>
      <c r="AE16" s="32"/>
      <c r="AF16" s="32"/>
      <c r="AG16" s="32"/>
      <c r="AH16" s="32"/>
      <c r="AI16" s="32"/>
      <c r="AK16" s="33"/>
    </row>
    <row r="17" spans="1:37" x14ac:dyDescent="0.2">
      <c r="A17" s="10"/>
      <c r="B17" s="4" t="s">
        <v>0</v>
      </c>
      <c r="C17" s="5">
        <v>1</v>
      </c>
      <c r="D17" s="10"/>
      <c r="E17" s="10"/>
      <c r="F17" s="10"/>
      <c r="G17" s="10"/>
      <c r="H17" s="10"/>
      <c r="I17" s="10"/>
      <c r="AA17" s="32"/>
      <c r="AB17" s="32"/>
      <c r="AC17" s="32"/>
      <c r="AD17" s="32"/>
      <c r="AE17" s="32"/>
      <c r="AF17" s="32"/>
      <c r="AG17" s="32"/>
      <c r="AH17" s="32"/>
      <c r="AI17" s="32"/>
      <c r="AK17" s="33"/>
    </row>
    <row r="18" spans="1:37" x14ac:dyDescent="0.2">
      <c r="A18" s="10"/>
      <c r="B18" s="10"/>
      <c r="C18" s="10"/>
      <c r="D18" s="10"/>
      <c r="E18" s="10"/>
      <c r="F18" s="10"/>
      <c r="G18" s="10"/>
      <c r="H18" s="10"/>
      <c r="I18" s="10"/>
      <c r="AA18" s="32"/>
      <c r="AB18" s="32"/>
      <c r="AC18" s="32"/>
      <c r="AD18" s="32"/>
      <c r="AE18" s="32"/>
      <c r="AF18" s="32"/>
      <c r="AG18" s="32"/>
      <c r="AH18" s="32"/>
      <c r="AI18" s="32"/>
    </row>
    <row r="19" spans="1:37" ht="24" x14ac:dyDescent="0.2">
      <c r="A19" s="10"/>
      <c r="B19" s="36" t="s">
        <v>24</v>
      </c>
      <c r="C19" s="37" t="s">
        <v>14</v>
      </c>
      <c r="D19" s="10"/>
      <c r="E19" s="10"/>
      <c r="F19" s="10"/>
      <c r="G19" s="10"/>
      <c r="H19" s="10"/>
      <c r="I19" s="10"/>
      <c r="AA19" s="32"/>
      <c r="AB19" s="32"/>
      <c r="AC19" s="32"/>
      <c r="AD19" s="32"/>
      <c r="AE19" s="32"/>
      <c r="AF19" s="32"/>
      <c r="AG19" s="32"/>
      <c r="AH19" s="32"/>
      <c r="AI19" s="32"/>
    </row>
    <row r="20" spans="1:37" x14ac:dyDescent="0.2">
      <c r="A20" s="10"/>
      <c r="B20" s="4" t="s">
        <v>20</v>
      </c>
      <c r="C20" s="30">
        <v>3.0599999999999999E-2</v>
      </c>
      <c r="D20" s="10"/>
      <c r="E20" s="10"/>
      <c r="F20" s="10"/>
      <c r="G20" s="10"/>
      <c r="H20" s="10"/>
      <c r="I20" s="10"/>
      <c r="AA20" s="32"/>
      <c r="AB20" s="32"/>
      <c r="AC20" s="32"/>
      <c r="AD20" s="32"/>
      <c r="AE20" s="32"/>
      <c r="AF20" s="32"/>
      <c r="AG20" s="32"/>
      <c r="AH20" s="32"/>
      <c r="AI20" s="32"/>
    </row>
    <row r="21" spans="1:37" x14ac:dyDescent="0.2">
      <c r="A21" s="10"/>
      <c r="B21" s="10"/>
      <c r="C21" s="59"/>
      <c r="D21" s="10"/>
      <c r="E21" s="10"/>
      <c r="F21" s="10"/>
      <c r="G21" s="10"/>
      <c r="H21" s="10"/>
      <c r="I21" s="10"/>
      <c r="AA21" s="32"/>
      <c r="AB21" s="32"/>
      <c r="AC21" s="32"/>
      <c r="AD21" s="32"/>
      <c r="AE21" s="32"/>
      <c r="AF21" s="32"/>
      <c r="AG21" s="32"/>
      <c r="AH21" s="32"/>
      <c r="AI21" s="32"/>
    </row>
    <row r="22" spans="1:37" ht="72" x14ac:dyDescent="0.2">
      <c r="A22" s="10"/>
      <c r="B22" s="36" t="s">
        <v>35</v>
      </c>
      <c r="C22" s="58" t="s">
        <v>14</v>
      </c>
      <c r="D22" s="10"/>
      <c r="E22" s="10"/>
      <c r="F22" s="10"/>
      <c r="G22" s="10"/>
      <c r="H22" s="10"/>
      <c r="I22" s="10"/>
      <c r="AA22" s="32"/>
      <c r="AB22" s="32"/>
      <c r="AC22" s="32"/>
      <c r="AD22" s="32"/>
      <c r="AE22" s="32"/>
      <c r="AF22" s="32"/>
      <c r="AG22" s="32"/>
      <c r="AH22" s="32"/>
      <c r="AI22" s="32"/>
    </row>
    <row r="23" spans="1:37" x14ac:dyDescent="0.2">
      <c r="A23" s="10"/>
      <c r="B23" s="57" t="s">
        <v>36</v>
      </c>
      <c r="C23" s="60">
        <f>220*C14</f>
        <v>220</v>
      </c>
      <c r="D23" s="10"/>
      <c r="E23" s="10"/>
      <c r="F23" s="10"/>
      <c r="G23" s="10"/>
      <c r="H23" s="10"/>
      <c r="I23" s="10"/>
      <c r="AA23" s="32"/>
      <c r="AB23" s="32"/>
      <c r="AC23" s="32"/>
      <c r="AD23" s="32"/>
      <c r="AE23" s="32"/>
      <c r="AF23" s="32"/>
      <c r="AG23" s="32"/>
      <c r="AH23" s="32"/>
      <c r="AI23" s="32"/>
    </row>
    <row r="24" spans="1:37" x14ac:dyDescent="0.2">
      <c r="A24" s="10"/>
      <c r="B24" s="10"/>
      <c r="C24" s="10"/>
      <c r="D24" s="10"/>
      <c r="E24" s="10"/>
      <c r="F24" s="10"/>
      <c r="G24" s="10"/>
      <c r="H24" s="10"/>
      <c r="I24" s="10"/>
      <c r="AA24" s="32"/>
      <c r="AB24" s="61"/>
      <c r="AC24" s="32"/>
      <c r="AD24" s="32"/>
      <c r="AE24" s="32"/>
      <c r="AF24" s="32"/>
      <c r="AG24" s="32"/>
      <c r="AH24" s="32"/>
      <c r="AI24" s="32"/>
    </row>
    <row r="25" spans="1:37" ht="27" customHeight="1" x14ac:dyDescent="0.2">
      <c r="A25" s="10"/>
      <c r="B25" s="74" t="s">
        <v>25</v>
      </c>
      <c r="C25" s="74"/>
      <c r="D25" s="10"/>
      <c r="E25" s="10"/>
      <c r="F25" s="10"/>
      <c r="G25" s="10"/>
      <c r="H25" s="10"/>
      <c r="I25" s="10"/>
      <c r="AA25" s="38"/>
      <c r="AB25" s="85" t="s">
        <v>44</v>
      </c>
      <c r="AC25" s="85"/>
      <c r="AD25" s="85"/>
      <c r="AE25" s="85"/>
      <c r="AF25" s="85"/>
      <c r="AG25" s="63">
        <f>C23</f>
        <v>220</v>
      </c>
      <c r="AH25" s="62" t="s">
        <v>45</v>
      </c>
      <c r="AI25" s="38"/>
    </row>
    <row r="26" spans="1:37" x14ac:dyDescent="0.2">
      <c r="A26" s="10"/>
      <c r="B26" s="10"/>
      <c r="C26" s="10"/>
      <c r="D26" s="10"/>
      <c r="E26" s="10"/>
      <c r="F26" s="10"/>
      <c r="G26" s="10"/>
      <c r="H26" s="10"/>
      <c r="I26" s="10"/>
      <c r="Z26" s="33"/>
      <c r="AA26" s="38"/>
      <c r="AB26" s="38"/>
      <c r="AC26" s="38"/>
      <c r="AD26" s="38"/>
      <c r="AE26" s="38"/>
      <c r="AF26" s="38"/>
      <c r="AG26" s="38"/>
      <c r="AH26" s="38"/>
      <c r="AI26" s="38"/>
      <c r="AJ26" s="33"/>
      <c r="AK26" s="33"/>
    </row>
    <row r="27" spans="1:37" x14ac:dyDescent="0.2">
      <c r="A27" s="10"/>
      <c r="B27" s="70" t="s">
        <v>21</v>
      </c>
      <c r="C27" s="72"/>
      <c r="D27" s="72"/>
      <c r="E27" s="72"/>
      <c r="F27" s="72"/>
      <c r="G27" s="72"/>
      <c r="H27" s="71"/>
      <c r="I27" s="10"/>
      <c r="K27" s="75" t="s">
        <v>34</v>
      </c>
      <c r="L27" s="76"/>
      <c r="M27" s="76"/>
      <c r="N27" s="76"/>
      <c r="O27" s="76"/>
      <c r="P27" s="76"/>
      <c r="Q27" s="77"/>
      <c r="S27" s="75" t="s">
        <v>28</v>
      </c>
      <c r="T27" s="76"/>
      <c r="U27" s="76"/>
      <c r="V27" s="76"/>
      <c r="W27" s="76"/>
      <c r="X27" s="76"/>
      <c r="Y27" s="77"/>
      <c r="Z27" s="34"/>
      <c r="AA27" s="38"/>
      <c r="AB27" s="67" t="s">
        <v>16</v>
      </c>
      <c r="AC27" s="68"/>
      <c r="AD27" s="68"/>
      <c r="AE27" s="68"/>
      <c r="AF27" s="68"/>
      <c r="AG27" s="68"/>
      <c r="AH27" s="69"/>
      <c r="AI27" s="38"/>
      <c r="AJ27" s="33"/>
      <c r="AK27" s="33"/>
    </row>
    <row r="28" spans="1:37" x14ac:dyDescent="0.2">
      <c r="A28" s="10"/>
      <c r="B28" s="23" t="s">
        <v>3</v>
      </c>
      <c r="C28" s="39" t="s">
        <v>4</v>
      </c>
      <c r="D28" s="40" t="s">
        <v>5</v>
      </c>
      <c r="E28" s="39" t="s">
        <v>6</v>
      </c>
      <c r="F28" s="40" t="s">
        <v>7</v>
      </c>
      <c r="G28" s="40" t="s">
        <v>10</v>
      </c>
      <c r="H28" s="41" t="s">
        <v>11</v>
      </c>
      <c r="I28" s="10"/>
      <c r="K28" s="11" t="s">
        <v>3</v>
      </c>
      <c r="L28" s="12" t="s">
        <v>4</v>
      </c>
      <c r="M28" s="13" t="s">
        <v>5</v>
      </c>
      <c r="N28" s="12" t="s">
        <v>6</v>
      </c>
      <c r="O28" s="13" t="s">
        <v>7</v>
      </c>
      <c r="P28" s="13" t="s">
        <v>10</v>
      </c>
      <c r="Q28" s="12" t="s">
        <v>11</v>
      </c>
      <c r="S28" s="11" t="s">
        <v>3</v>
      </c>
      <c r="T28" s="12" t="s">
        <v>4</v>
      </c>
      <c r="U28" s="13" t="s">
        <v>5</v>
      </c>
      <c r="V28" s="12" t="s">
        <v>6</v>
      </c>
      <c r="W28" s="13" t="s">
        <v>7</v>
      </c>
      <c r="X28" s="13" t="s">
        <v>10</v>
      </c>
      <c r="Y28" s="12" t="s">
        <v>11</v>
      </c>
      <c r="Z28" s="33"/>
      <c r="AA28" s="38"/>
      <c r="AB28" s="11" t="s">
        <v>3</v>
      </c>
      <c r="AC28" s="12" t="s">
        <v>4</v>
      </c>
      <c r="AD28" s="13" t="s">
        <v>5</v>
      </c>
      <c r="AE28" s="12" t="s">
        <v>6</v>
      </c>
      <c r="AF28" s="13" t="s">
        <v>7</v>
      </c>
      <c r="AG28" s="13" t="s">
        <v>10</v>
      </c>
      <c r="AH28" s="12" t="s">
        <v>11</v>
      </c>
      <c r="AI28" s="38"/>
      <c r="AJ28" s="33"/>
      <c r="AK28" s="33"/>
    </row>
    <row r="29" spans="1:37" x14ac:dyDescent="0.2">
      <c r="A29" s="10"/>
      <c r="B29" s="45">
        <v>15</v>
      </c>
      <c r="C29" s="43">
        <v>5017.0600000000004</v>
      </c>
      <c r="D29" s="19">
        <v>5358.22</v>
      </c>
      <c r="E29" s="20">
        <v>5738.77</v>
      </c>
      <c r="F29" s="19">
        <v>6258.28</v>
      </c>
      <c r="G29" s="20">
        <v>6792.69</v>
      </c>
      <c r="H29" s="19">
        <v>7144.27</v>
      </c>
      <c r="I29" s="10"/>
      <c r="K29" s="45">
        <v>15</v>
      </c>
      <c r="L29" s="19">
        <f>C29*$C$14</f>
        <v>5017.0600000000004</v>
      </c>
      <c r="M29" s="19">
        <f t="shared" ref="L29:Q46" si="0">D29*$C$14</f>
        <v>5358.22</v>
      </c>
      <c r="N29" s="19">
        <f t="shared" si="0"/>
        <v>5738.77</v>
      </c>
      <c r="O29" s="19">
        <f t="shared" si="0"/>
        <v>6258.28</v>
      </c>
      <c r="P29" s="19">
        <f t="shared" si="0"/>
        <v>6792.69</v>
      </c>
      <c r="Q29" s="19">
        <f t="shared" si="0"/>
        <v>7144.27</v>
      </c>
      <c r="S29" s="45">
        <v>15</v>
      </c>
      <c r="T29" s="18">
        <f>IF(L29&gt;$B$54,$C$55,IF(L29&gt;$B$53,$C$54,IF(L29&gt;$B$52,$C$53,IF(L29&gt;$B$51,$C$52,IF(L29&gt;$B$50,$C$51,IF(L29&gt;0,$C$50,0))))))</f>
        <v>0.17799999999999999</v>
      </c>
      <c r="U29" s="18">
        <f t="shared" ref="U29:Y44" si="1">IF(M29&gt;$B$54,$C$55,IF(M29&gt;$B$53,$C$54,IF(M29&gt;$B$52,$C$53,IF(M29&gt;$B$51,$C$52,IF(M29&gt;$B$50,$C$51,IF(M29&gt;0,$C$50,0))))))</f>
        <v>0.17799999999999999</v>
      </c>
      <c r="V29" s="18">
        <f t="shared" si="1"/>
        <v>0.17799999999999999</v>
      </c>
      <c r="W29" s="18">
        <f t="shared" si="1"/>
        <v>0.17799999999999999</v>
      </c>
      <c r="X29" s="18">
        <f t="shared" si="1"/>
        <v>0.17799999999999999</v>
      </c>
      <c r="Y29" s="18">
        <f t="shared" si="1"/>
        <v>1262.6500000000001</v>
      </c>
      <c r="Z29" s="20"/>
      <c r="AA29" s="38"/>
      <c r="AB29" s="45">
        <v>15</v>
      </c>
      <c r="AC29" s="17">
        <f>(IF(T29&lt;1, (12*C29+C29*C59)* (1+$C$20+T29)*$C$14*$C$17/12, (( 12*C29+C29*C59)* (1+$C$20)+12*T29)*$C$14*$C$17/12))+$C$23</f>
        <v>6545.263863595399</v>
      </c>
      <c r="AD29" s="17">
        <f t="shared" ref="AD29:AH44" si="2">(IF(U29&lt;1, (12*D29+D29*D59)* (1+$C$20+U29)*$C$14*$C$17/12, (( 12*D29+D29*D59)* (1+$C$20)+12*U29)*$C$14*$C$17/12))+$C$23</f>
        <v>6975.3817054597994</v>
      </c>
      <c r="AE29" s="17">
        <f t="shared" si="2"/>
        <v>7455.1605327592997</v>
      </c>
      <c r="AF29" s="17">
        <f t="shared" si="2"/>
        <v>8110.1333315251986</v>
      </c>
      <c r="AG29" s="17">
        <f t="shared" si="2"/>
        <v>8783.891321532099</v>
      </c>
      <c r="AH29" s="17">
        <f t="shared" si="2"/>
        <v>9163.2431351653013</v>
      </c>
      <c r="AI29" s="38"/>
      <c r="AJ29" s="33"/>
      <c r="AK29" s="33"/>
    </row>
    <row r="30" spans="1:37" x14ac:dyDescent="0.2">
      <c r="A30" s="10"/>
      <c r="B30" s="45">
        <v>14</v>
      </c>
      <c r="C30" s="43">
        <v>4542.9799999999996</v>
      </c>
      <c r="D30" s="19">
        <v>4851.8999999999996</v>
      </c>
      <c r="E30" s="20">
        <v>5255.33</v>
      </c>
      <c r="F30" s="19">
        <v>5703.01</v>
      </c>
      <c r="G30" s="20">
        <v>6202.05</v>
      </c>
      <c r="H30" s="19">
        <v>6560.31</v>
      </c>
      <c r="I30" s="10"/>
      <c r="K30" s="45">
        <v>14</v>
      </c>
      <c r="L30" s="19">
        <f t="shared" si="0"/>
        <v>4542.9799999999996</v>
      </c>
      <c r="M30" s="19">
        <f t="shared" si="0"/>
        <v>4851.8999999999996</v>
      </c>
      <c r="N30" s="19">
        <f t="shared" si="0"/>
        <v>5255.33</v>
      </c>
      <c r="O30" s="19">
        <f t="shared" si="0"/>
        <v>5703.01</v>
      </c>
      <c r="P30" s="19">
        <f t="shared" si="0"/>
        <v>6202.05</v>
      </c>
      <c r="Q30" s="19">
        <f t="shared" si="0"/>
        <v>6560.31</v>
      </c>
      <c r="S30" s="45">
        <v>14</v>
      </c>
      <c r="T30" s="18">
        <f t="shared" ref="T30:Y46" si="3">IF(L30&gt;$B$54,$C$55,IF(L30&gt;$B$53,$C$54,IF(L30&gt;$B$52,$C$53,IF(L30&gt;$B$51,$C$52,IF(L30&gt;$B$50,$C$51,IF(L30&gt;0,$C$50,0))))))</f>
        <v>0.20499999999999999</v>
      </c>
      <c r="U30" s="18">
        <f t="shared" si="1"/>
        <v>0.20499999999999999</v>
      </c>
      <c r="V30" s="18">
        <f t="shared" si="1"/>
        <v>0.17799999999999999</v>
      </c>
      <c r="W30" s="18">
        <f t="shared" si="1"/>
        <v>0.17799999999999999</v>
      </c>
      <c r="X30" s="18">
        <f t="shared" si="1"/>
        <v>0.17799999999999999</v>
      </c>
      <c r="Y30" s="18">
        <f t="shared" si="1"/>
        <v>0.17799999999999999</v>
      </c>
      <c r="Z30" s="20"/>
      <c r="AA30" s="38"/>
      <c r="AB30" s="45">
        <v>14</v>
      </c>
      <c r="AC30" s="17">
        <f t="shared" ref="AC30:AC45" si="4">(IF(T30&lt;1, (12*C30+C30*C60)* (1+$C$20+T30)*$C$14*$C$17/12, (( 12*C30+C30*C60)* (1+$C$20)+12*T30)*$C$14*$C$17/12))+$C$23</f>
        <v>6075.5202456971992</v>
      </c>
      <c r="AD30" s="17">
        <f t="shared" si="2"/>
        <v>6473.6922196660007</v>
      </c>
      <c r="AE30" s="17">
        <f t="shared" si="2"/>
        <v>6845.6630258096993</v>
      </c>
      <c r="AF30" s="17">
        <f t="shared" si="2"/>
        <v>7410.0760737808996</v>
      </c>
      <c r="AG30" s="17">
        <f t="shared" si="2"/>
        <v>8039.2412977344984</v>
      </c>
      <c r="AH30" s="17">
        <f t="shared" si="2"/>
        <v>8490.9179832378995</v>
      </c>
      <c r="AI30" s="38"/>
      <c r="AJ30" s="33"/>
      <c r="AK30" s="33"/>
    </row>
    <row r="31" spans="1:37" x14ac:dyDescent="0.2">
      <c r="A31" s="10"/>
      <c r="B31" s="45">
        <v>13</v>
      </c>
      <c r="C31" s="43">
        <v>4187.45</v>
      </c>
      <c r="D31" s="19">
        <v>4526.0200000000004</v>
      </c>
      <c r="E31" s="20">
        <v>4911.4399999999996</v>
      </c>
      <c r="F31" s="19">
        <v>5329.9</v>
      </c>
      <c r="G31" s="20">
        <v>5822.3</v>
      </c>
      <c r="H31" s="19">
        <v>6089.52</v>
      </c>
      <c r="I31" s="10"/>
      <c r="K31" s="45">
        <v>13</v>
      </c>
      <c r="L31" s="19">
        <f t="shared" si="0"/>
        <v>4187.45</v>
      </c>
      <c r="M31" s="19">
        <f t="shared" si="0"/>
        <v>4526.0200000000004</v>
      </c>
      <c r="N31" s="19">
        <f t="shared" si="0"/>
        <v>4911.4399999999996</v>
      </c>
      <c r="O31" s="19">
        <f t="shared" si="0"/>
        <v>5329.9</v>
      </c>
      <c r="P31" s="19">
        <f t="shared" si="0"/>
        <v>5822.3</v>
      </c>
      <c r="Q31" s="19">
        <f t="shared" si="0"/>
        <v>6089.52</v>
      </c>
      <c r="S31" s="45">
        <v>13</v>
      </c>
      <c r="T31" s="18">
        <f t="shared" si="3"/>
        <v>0.20499999999999999</v>
      </c>
      <c r="U31" s="18">
        <f t="shared" si="1"/>
        <v>0.20499999999999999</v>
      </c>
      <c r="V31" s="18">
        <f t="shared" si="1"/>
        <v>0.20499999999999999</v>
      </c>
      <c r="W31" s="18">
        <f t="shared" si="1"/>
        <v>0.17799999999999999</v>
      </c>
      <c r="X31" s="18">
        <f t="shared" si="1"/>
        <v>0.17799999999999999</v>
      </c>
      <c r="Y31" s="18">
        <f t="shared" si="1"/>
        <v>0.17799999999999999</v>
      </c>
      <c r="Z31" s="20"/>
      <c r="AA31" s="38"/>
      <c r="AB31" s="45">
        <v>13</v>
      </c>
      <c r="AC31" s="17">
        <f t="shared" si="4"/>
        <v>5617.2718904429994</v>
      </c>
      <c r="AD31" s="17">
        <f t="shared" si="2"/>
        <v>6053.6602279628014</v>
      </c>
      <c r="AE31" s="17">
        <f t="shared" si="2"/>
        <v>6550.4342866416</v>
      </c>
      <c r="AF31" s="17">
        <f t="shared" si="2"/>
        <v>6939.6772345909985</v>
      </c>
      <c r="AG31" s="17">
        <f t="shared" si="2"/>
        <v>7560.4710713070008</v>
      </c>
      <c r="AH31" s="17">
        <f t="shared" si="2"/>
        <v>7897.3689775767998</v>
      </c>
      <c r="AI31" s="38"/>
      <c r="AJ31" s="33"/>
      <c r="AK31" s="33"/>
    </row>
    <row r="32" spans="1:37" s="21" customFormat="1" x14ac:dyDescent="0.2">
      <c r="A32" s="10"/>
      <c r="B32" s="45">
        <v>12</v>
      </c>
      <c r="C32" s="43">
        <v>3752.91</v>
      </c>
      <c r="D32" s="19">
        <v>4142.5</v>
      </c>
      <c r="E32" s="20">
        <v>4597.79</v>
      </c>
      <c r="F32" s="19">
        <v>5102.97</v>
      </c>
      <c r="G32" s="20">
        <v>5695.74</v>
      </c>
      <c r="H32" s="19">
        <v>5977</v>
      </c>
      <c r="I32" s="10"/>
      <c r="K32" s="45">
        <v>12</v>
      </c>
      <c r="L32" s="19">
        <f t="shared" si="0"/>
        <v>3752.91</v>
      </c>
      <c r="M32" s="19">
        <f t="shared" si="0"/>
        <v>4142.5</v>
      </c>
      <c r="N32" s="19">
        <f t="shared" si="0"/>
        <v>4597.79</v>
      </c>
      <c r="O32" s="19">
        <f t="shared" si="0"/>
        <v>5102.97</v>
      </c>
      <c r="P32" s="19">
        <f t="shared" si="0"/>
        <v>5695.74</v>
      </c>
      <c r="Q32" s="19">
        <f t="shared" si="0"/>
        <v>5977</v>
      </c>
      <c r="S32" s="45">
        <v>12</v>
      </c>
      <c r="T32" s="18">
        <f t="shared" si="3"/>
        <v>0.20499999999999999</v>
      </c>
      <c r="U32" s="18">
        <f t="shared" si="1"/>
        <v>0.20499999999999999</v>
      </c>
      <c r="V32" s="18">
        <f t="shared" si="1"/>
        <v>0.20499999999999999</v>
      </c>
      <c r="W32" s="18">
        <f t="shared" si="1"/>
        <v>0.17799999999999999</v>
      </c>
      <c r="X32" s="18">
        <f t="shared" si="1"/>
        <v>0.17799999999999999</v>
      </c>
      <c r="Y32" s="18">
        <f t="shared" si="1"/>
        <v>0.17799999999999999</v>
      </c>
      <c r="Z32" s="20"/>
      <c r="AA32" s="38"/>
      <c r="AB32" s="45">
        <v>12</v>
      </c>
      <c r="AC32" s="17">
        <f t="shared" si="4"/>
        <v>5128.6748280723996</v>
      </c>
      <c r="AD32" s="17">
        <f t="shared" si="2"/>
        <v>5638.2449020333343</v>
      </c>
      <c r="AE32" s="17">
        <f t="shared" si="2"/>
        <v>6233.7482747422664</v>
      </c>
      <c r="AF32" s="17">
        <f t="shared" si="2"/>
        <v>6748.6565035097992</v>
      </c>
      <c r="AG32" s="17">
        <f t="shared" si="2"/>
        <v>7507.0367635515986</v>
      </c>
      <c r="AH32" s="17">
        <f t="shared" si="2"/>
        <v>7866.8762155133327</v>
      </c>
      <c r="AI32" s="38"/>
      <c r="AJ32" s="35"/>
      <c r="AK32" s="35"/>
    </row>
    <row r="33" spans="1:37" x14ac:dyDescent="0.2">
      <c r="A33" s="10"/>
      <c r="B33" s="45">
        <v>11</v>
      </c>
      <c r="C33" s="43">
        <v>3622.16</v>
      </c>
      <c r="D33" s="19">
        <v>3980.48</v>
      </c>
      <c r="E33" s="20">
        <v>4317.18</v>
      </c>
      <c r="F33" s="19">
        <v>4682.47</v>
      </c>
      <c r="G33" s="20">
        <v>5182.41</v>
      </c>
      <c r="H33" s="19">
        <v>5463.69</v>
      </c>
      <c r="I33" s="10"/>
      <c r="K33" s="45">
        <v>11</v>
      </c>
      <c r="L33" s="19">
        <f t="shared" si="0"/>
        <v>3622.16</v>
      </c>
      <c r="M33" s="19">
        <f t="shared" si="0"/>
        <v>3980.48</v>
      </c>
      <c r="N33" s="19">
        <f t="shared" si="0"/>
        <v>4317.18</v>
      </c>
      <c r="O33" s="19">
        <f t="shared" si="0"/>
        <v>4682.47</v>
      </c>
      <c r="P33" s="19">
        <f t="shared" si="0"/>
        <v>5182.41</v>
      </c>
      <c r="Q33" s="19">
        <f t="shared" si="0"/>
        <v>5463.69</v>
      </c>
      <c r="S33" s="45">
        <v>11</v>
      </c>
      <c r="T33" s="18">
        <f t="shared" si="3"/>
        <v>0.20499999999999999</v>
      </c>
      <c r="U33" s="18">
        <f t="shared" si="1"/>
        <v>0.20499999999999999</v>
      </c>
      <c r="V33" s="18">
        <f t="shared" si="1"/>
        <v>0.20499999999999999</v>
      </c>
      <c r="W33" s="18">
        <f t="shared" si="1"/>
        <v>0.20499999999999999</v>
      </c>
      <c r="X33" s="18">
        <f t="shared" si="1"/>
        <v>0.17799999999999999</v>
      </c>
      <c r="Y33" s="18">
        <f t="shared" si="1"/>
        <v>0.17799999999999999</v>
      </c>
      <c r="Z33" s="20"/>
      <c r="AA33" s="38"/>
      <c r="AB33" s="45">
        <v>11</v>
      </c>
      <c r="AC33" s="17">
        <f t="shared" si="4"/>
        <v>4957.6584078090664</v>
      </c>
      <c r="AD33" s="17">
        <f t="shared" si="2"/>
        <v>5426.3284170538673</v>
      </c>
      <c r="AE33" s="17">
        <f t="shared" si="2"/>
        <v>5866.7202235752011</v>
      </c>
      <c r="AF33" s="17">
        <f t="shared" si="2"/>
        <v>6344.5067486841326</v>
      </c>
      <c r="AG33" s="17">
        <f t="shared" si="2"/>
        <v>6850.2907425193998</v>
      </c>
      <c r="AH33" s="17">
        <f t="shared" si="2"/>
        <v>7210.1557821546003</v>
      </c>
      <c r="AI33" s="38"/>
      <c r="AJ33" s="33"/>
      <c r="AK33" s="33"/>
    </row>
    <row r="34" spans="1:37" x14ac:dyDescent="0.2">
      <c r="A34" s="10"/>
      <c r="B34" s="45">
        <v>10</v>
      </c>
      <c r="C34" s="43">
        <v>3492.26</v>
      </c>
      <c r="D34" s="19">
        <v>3773.01</v>
      </c>
      <c r="E34" s="20">
        <v>4092.18</v>
      </c>
      <c r="F34" s="19">
        <v>4438.33</v>
      </c>
      <c r="G34" s="20">
        <v>4823.79</v>
      </c>
      <c r="H34" s="19">
        <v>4950.3599999999997</v>
      </c>
      <c r="I34" s="10"/>
      <c r="K34" s="45">
        <v>10</v>
      </c>
      <c r="L34" s="19">
        <f t="shared" si="0"/>
        <v>3492.26</v>
      </c>
      <c r="M34" s="19">
        <f t="shared" si="0"/>
        <v>3773.01</v>
      </c>
      <c r="N34" s="19">
        <f t="shared" si="0"/>
        <v>4092.18</v>
      </c>
      <c r="O34" s="19">
        <f t="shared" si="0"/>
        <v>4438.33</v>
      </c>
      <c r="P34" s="19">
        <f t="shared" si="0"/>
        <v>4823.79</v>
      </c>
      <c r="Q34" s="19">
        <f t="shared" si="0"/>
        <v>4950.3599999999997</v>
      </c>
      <c r="S34" s="45">
        <v>10</v>
      </c>
      <c r="T34" s="18">
        <f t="shared" si="3"/>
        <v>0.20499999999999999</v>
      </c>
      <c r="U34" s="18">
        <f t="shared" si="1"/>
        <v>0.20499999999999999</v>
      </c>
      <c r="V34" s="18">
        <f t="shared" si="1"/>
        <v>0.20499999999999999</v>
      </c>
      <c r="W34" s="18">
        <f t="shared" si="1"/>
        <v>0.20499999999999999</v>
      </c>
      <c r="X34" s="18">
        <f t="shared" si="1"/>
        <v>0.20499999999999999</v>
      </c>
      <c r="Y34" s="18">
        <f t="shared" si="1"/>
        <v>0.20499999999999999</v>
      </c>
      <c r="Z34" s="20"/>
      <c r="AA34" s="38"/>
      <c r="AB34" s="45">
        <v>10</v>
      </c>
      <c r="AC34" s="17">
        <f t="shared" si="4"/>
        <v>4787.7537577730673</v>
      </c>
      <c r="AD34" s="17">
        <f t="shared" si="2"/>
        <v>5154.9649240364006</v>
      </c>
      <c r="AE34" s="17">
        <f t="shared" si="2"/>
        <v>5572.4281045752005</v>
      </c>
      <c r="AF34" s="17">
        <f t="shared" si="2"/>
        <v>6025.1801800945332</v>
      </c>
      <c r="AG34" s="17">
        <f t="shared" si="2"/>
        <v>6529.3483587156006</v>
      </c>
      <c r="AH34" s="17">
        <f t="shared" si="2"/>
        <v>6694.8974853903992</v>
      </c>
      <c r="AI34" s="38"/>
      <c r="AJ34" s="33"/>
      <c r="AK34" s="33"/>
    </row>
    <row r="35" spans="1:37" x14ac:dyDescent="0.2">
      <c r="A35" s="10"/>
      <c r="B35" s="45" t="s">
        <v>22</v>
      </c>
      <c r="C35" s="43">
        <v>3390.37</v>
      </c>
      <c r="D35" s="19">
        <v>3640.83</v>
      </c>
      <c r="E35" s="20">
        <v>3913.2</v>
      </c>
      <c r="F35" s="19">
        <v>4206.6899999999996</v>
      </c>
      <c r="G35" s="20">
        <v>4522.1899999999996</v>
      </c>
      <c r="H35" s="19">
        <v>4748.3599999999997</v>
      </c>
      <c r="I35" s="10"/>
      <c r="K35" s="45" t="s">
        <v>22</v>
      </c>
      <c r="L35" s="19">
        <f t="shared" si="0"/>
        <v>3390.37</v>
      </c>
      <c r="M35" s="19">
        <f t="shared" si="0"/>
        <v>3640.83</v>
      </c>
      <c r="N35" s="19">
        <f t="shared" si="0"/>
        <v>3913.2</v>
      </c>
      <c r="O35" s="19">
        <f t="shared" si="0"/>
        <v>4206.6899999999996</v>
      </c>
      <c r="P35" s="19">
        <f t="shared" si="0"/>
        <v>4522.1899999999996</v>
      </c>
      <c r="Q35" s="19">
        <f t="shared" si="0"/>
        <v>4748.3599999999997</v>
      </c>
      <c r="S35" s="45" t="s">
        <v>22</v>
      </c>
      <c r="T35" s="18">
        <f t="shared" si="3"/>
        <v>0.20499999999999999</v>
      </c>
      <c r="U35" s="18">
        <f t="shared" si="1"/>
        <v>0.20499999999999999</v>
      </c>
      <c r="V35" s="18">
        <f t="shared" si="1"/>
        <v>0.20499999999999999</v>
      </c>
      <c r="W35" s="18">
        <f t="shared" si="1"/>
        <v>0.20499999999999999</v>
      </c>
      <c r="X35" s="18">
        <f t="shared" si="1"/>
        <v>0.20499999999999999</v>
      </c>
      <c r="Y35" s="18">
        <f t="shared" si="1"/>
        <v>0.20499999999999999</v>
      </c>
      <c r="Z35" s="20"/>
      <c r="AA35" s="38"/>
      <c r="AB35" s="45" t="s">
        <v>22</v>
      </c>
      <c r="AC35" s="17">
        <f t="shared" si="4"/>
        <v>4654.4852066401336</v>
      </c>
      <c r="AD35" s="17">
        <f t="shared" si="2"/>
        <v>4982.0781138612001</v>
      </c>
      <c r="AE35" s="17">
        <f t="shared" si="2"/>
        <v>5338.3285336479994</v>
      </c>
      <c r="AF35" s="17">
        <f t="shared" si="2"/>
        <v>5722.203173671599</v>
      </c>
      <c r="AG35" s="17">
        <f t="shared" si="2"/>
        <v>6134.866122758267</v>
      </c>
      <c r="AH35" s="17">
        <f t="shared" si="2"/>
        <v>6430.6885607770664</v>
      </c>
      <c r="AI35" s="38"/>
      <c r="AJ35" s="33"/>
      <c r="AK35" s="33"/>
    </row>
    <row r="36" spans="1:37" x14ac:dyDescent="0.2">
      <c r="A36" s="10"/>
      <c r="B36" s="45" t="s">
        <v>12</v>
      </c>
      <c r="C36" s="43">
        <v>3180.94</v>
      </c>
      <c r="D36" s="19">
        <v>3415.7</v>
      </c>
      <c r="E36" s="20">
        <v>3563</v>
      </c>
      <c r="F36" s="19">
        <v>3998.95</v>
      </c>
      <c r="G36" s="20">
        <v>4257.2700000000004</v>
      </c>
      <c r="H36" s="19">
        <v>4556.5</v>
      </c>
      <c r="I36" s="10"/>
      <c r="K36" s="45" t="s">
        <v>12</v>
      </c>
      <c r="L36" s="19">
        <f t="shared" si="0"/>
        <v>3180.94</v>
      </c>
      <c r="M36" s="19">
        <f t="shared" si="0"/>
        <v>3415.7</v>
      </c>
      <c r="N36" s="19">
        <f t="shared" si="0"/>
        <v>3563</v>
      </c>
      <c r="O36" s="19">
        <f t="shared" si="0"/>
        <v>3998.95</v>
      </c>
      <c r="P36" s="19">
        <f t="shared" si="0"/>
        <v>4257.2700000000004</v>
      </c>
      <c r="Q36" s="19">
        <f t="shared" si="0"/>
        <v>4556.5</v>
      </c>
      <c r="S36" s="45" t="s">
        <v>12</v>
      </c>
      <c r="T36" s="18">
        <f t="shared" si="3"/>
        <v>0.20499999999999999</v>
      </c>
      <c r="U36" s="18">
        <f t="shared" si="1"/>
        <v>0.20499999999999999</v>
      </c>
      <c r="V36" s="18">
        <f t="shared" si="1"/>
        <v>0.20499999999999999</v>
      </c>
      <c r="W36" s="18">
        <f t="shared" si="1"/>
        <v>0.20499999999999999</v>
      </c>
      <c r="X36" s="18">
        <f t="shared" si="1"/>
        <v>0.20499999999999999</v>
      </c>
      <c r="Y36" s="18">
        <f t="shared" si="1"/>
        <v>0.20499999999999999</v>
      </c>
      <c r="Z36" s="20"/>
      <c r="AA36" s="38"/>
      <c r="AB36" s="45" t="s">
        <v>12</v>
      </c>
      <c r="AC36" s="17">
        <f t="shared" si="4"/>
        <v>4380.5581022749329</v>
      </c>
      <c r="AD36" s="17">
        <f t="shared" si="2"/>
        <v>4687.6159594146657</v>
      </c>
      <c r="AE36" s="17">
        <f t="shared" si="2"/>
        <v>4880.2791999866668</v>
      </c>
      <c r="AF36" s="17">
        <f t="shared" si="2"/>
        <v>5450.4865301113323</v>
      </c>
      <c r="AG36" s="17">
        <f t="shared" si="2"/>
        <v>5788.3600420228004</v>
      </c>
      <c r="AH36" s="17">
        <f t="shared" si="2"/>
        <v>6179.7424009933338</v>
      </c>
      <c r="AI36" s="38"/>
      <c r="AJ36" s="33"/>
      <c r="AK36" s="33"/>
    </row>
    <row r="37" spans="1:37" x14ac:dyDescent="0.2">
      <c r="A37" s="10"/>
      <c r="B37" s="45" t="s">
        <v>13</v>
      </c>
      <c r="C37" s="43">
        <v>3069.16</v>
      </c>
      <c r="D37" s="19">
        <v>3271.39</v>
      </c>
      <c r="E37" s="20">
        <v>3468.21</v>
      </c>
      <c r="F37" s="19">
        <v>3906.05</v>
      </c>
      <c r="G37" s="20">
        <v>4005.11</v>
      </c>
      <c r="H37" s="19">
        <v>4258.04</v>
      </c>
      <c r="I37" s="10"/>
      <c r="K37" s="45" t="s">
        <v>13</v>
      </c>
      <c r="L37" s="19">
        <f t="shared" si="0"/>
        <v>3069.16</v>
      </c>
      <c r="M37" s="19">
        <f t="shared" si="0"/>
        <v>3271.39</v>
      </c>
      <c r="N37" s="19">
        <f t="shared" si="0"/>
        <v>3468.21</v>
      </c>
      <c r="O37" s="19">
        <f t="shared" si="0"/>
        <v>3906.05</v>
      </c>
      <c r="P37" s="19">
        <f t="shared" si="0"/>
        <v>4005.11</v>
      </c>
      <c r="Q37" s="19">
        <f t="shared" si="0"/>
        <v>4258.04</v>
      </c>
      <c r="S37" s="45" t="s">
        <v>13</v>
      </c>
      <c r="T37" s="18">
        <f t="shared" si="3"/>
        <v>0.20499999999999999</v>
      </c>
      <c r="U37" s="18">
        <f t="shared" si="1"/>
        <v>0.20499999999999999</v>
      </c>
      <c r="V37" s="18">
        <f t="shared" si="1"/>
        <v>0.20499999999999999</v>
      </c>
      <c r="W37" s="18">
        <f t="shared" si="1"/>
        <v>0.20499999999999999</v>
      </c>
      <c r="X37" s="18">
        <f t="shared" si="1"/>
        <v>0.20499999999999999</v>
      </c>
      <c r="Y37" s="18">
        <f t="shared" si="1"/>
        <v>0.20499999999999999</v>
      </c>
      <c r="Z37" s="20"/>
      <c r="AA37" s="38"/>
      <c r="AB37" s="45" t="s">
        <v>13</v>
      </c>
      <c r="AC37" s="17">
        <f t="shared" si="4"/>
        <v>4234.3537775557324</v>
      </c>
      <c r="AD37" s="17">
        <f t="shared" si="2"/>
        <v>4498.8635341129338</v>
      </c>
      <c r="AE37" s="17">
        <f t="shared" si="2"/>
        <v>4756.2972001644002</v>
      </c>
      <c r="AF37" s="17">
        <f t="shared" si="2"/>
        <v>5328.9765840886676</v>
      </c>
      <c r="AG37" s="17">
        <f t="shared" si="2"/>
        <v>5458.5435943470666</v>
      </c>
      <c r="AH37" s="17">
        <f t="shared" si="2"/>
        <v>5789.3671750522662</v>
      </c>
      <c r="AI37" s="38"/>
      <c r="AJ37" s="33"/>
      <c r="AK37" s="33"/>
    </row>
    <row r="38" spans="1:37" x14ac:dyDescent="0.2">
      <c r="A38" s="10"/>
      <c r="B38" s="45">
        <v>8</v>
      </c>
      <c r="C38" s="43">
        <v>2910.37</v>
      </c>
      <c r="D38" s="19">
        <v>3104.82</v>
      </c>
      <c r="E38" s="20">
        <v>3239.51</v>
      </c>
      <c r="F38" s="19">
        <v>3373.97</v>
      </c>
      <c r="G38" s="20">
        <v>3518.19</v>
      </c>
      <c r="H38" s="19">
        <v>3587.54</v>
      </c>
      <c r="I38" s="10"/>
      <c r="K38" s="45">
        <v>8</v>
      </c>
      <c r="L38" s="19">
        <f t="shared" si="0"/>
        <v>2910.37</v>
      </c>
      <c r="M38" s="19">
        <f t="shared" si="0"/>
        <v>3104.82</v>
      </c>
      <c r="N38" s="19">
        <f t="shared" si="0"/>
        <v>3239.51</v>
      </c>
      <c r="O38" s="19">
        <f t="shared" si="0"/>
        <v>3373.97</v>
      </c>
      <c r="P38" s="19">
        <f t="shared" si="0"/>
        <v>3518.19</v>
      </c>
      <c r="Q38" s="19">
        <f t="shared" si="0"/>
        <v>3587.54</v>
      </c>
      <c r="S38" s="45">
        <v>8</v>
      </c>
      <c r="T38" s="18">
        <f t="shared" si="3"/>
        <v>0.20499999999999999</v>
      </c>
      <c r="U38" s="18">
        <f t="shared" si="1"/>
        <v>0.20499999999999999</v>
      </c>
      <c r="V38" s="18">
        <f t="shared" si="1"/>
        <v>0.20499999999999999</v>
      </c>
      <c r="W38" s="18">
        <f t="shared" si="1"/>
        <v>0.20499999999999999</v>
      </c>
      <c r="X38" s="18">
        <f t="shared" si="1"/>
        <v>0.20499999999999999</v>
      </c>
      <c r="Y38" s="18">
        <f t="shared" si="1"/>
        <v>0.20499999999999999</v>
      </c>
      <c r="Z38" s="20"/>
      <c r="AA38" s="38"/>
      <c r="AB38" s="45">
        <v>8</v>
      </c>
      <c r="AC38" s="17">
        <f t="shared" si="4"/>
        <v>4069.3052166381003</v>
      </c>
      <c r="AD38" s="17">
        <f t="shared" si="2"/>
        <v>4326.4881175666005</v>
      </c>
      <c r="AE38" s="17">
        <f t="shared" si="2"/>
        <v>4504.6314188063006</v>
      </c>
      <c r="AF38" s="17">
        <f t="shared" si="2"/>
        <v>4682.4705181060999</v>
      </c>
      <c r="AG38" s="17">
        <f t="shared" si="2"/>
        <v>4873.2183605947002</v>
      </c>
      <c r="AH38" s="17">
        <f t="shared" si="2"/>
        <v>4964.9418585601998</v>
      </c>
      <c r="AI38" s="38"/>
      <c r="AJ38" s="33"/>
      <c r="AK38" s="33"/>
    </row>
    <row r="39" spans="1:37" x14ac:dyDescent="0.2">
      <c r="A39" s="10"/>
      <c r="B39" s="45">
        <v>7</v>
      </c>
      <c r="C39" s="43">
        <v>2733.87</v>
      </c>
      <c r="D39" s="19">
        <v>2957.9</v>
      </c>
      <c r="E39" s="20">
        <v>3091.36</v>
      </c>
      <c r="F39" s="19">
        <v>3226.04</v>
      </c>
      <c r="G39" s="20">
        <v>3353.07</v>
      </c>
      <c r="H39" s="19">
        <v>3421.28</v>
      </c>
      <c r="I39" s="10"/>
      <c r="K39" s="45">
        <v>7</v>
      </c>
      <c r="L39" s="19">
        <f t="shared" si="0"/>
        <v>2733.87</v>
      </c>
      <c r="M39" s="19">
        <f t="shared" si="0"/>
        <v>2957.9</v>
      </c>
      <c r="N39" s="19">
        <f t="shared" si="0"/>
        <v>3091.36</v>
      </c>
      <c r="O39" s="19">
        <f t="shared" si="0"/>
        <v>3226.04</v>
      </c>
      <c r="P39" s="19">
        <f t="shared" si="0"/>
        <v>3353.07</v>
      </c>
      <c r="Q39" s="19">
        <f t="shared" si="0"/>
        <v>3421.28</v>
      </c>
      <c r="S39" s="45">
        <v>7</v>
      </c>
      <c r="T39" s="18">
        <f t="shared" si="3"/>
        <v>0.20499999999999999</v>
      </c>
      <c r="U39" s="18">
        <f t="shared" si="1"/>
        <v>0.20499999999999999</v>
      </c>
      <c r="V39" s="18">
        <f t="shared" si="1"/>
        <v>0.20499999999999999</v>
      </c>
      <c r="W39" s="18">
        <f t="shared" si="1"/>
        <v>0.20499999999999999</v>
      </c>
      <c r="X39" s="18">
        <f t="shared" si="1"/>
        <v>0.20499999999999999</v>
      </c>
      <c r="Y39" s="18">
        <f t="shared" si="1"/>
        <v>0.20499999999999999</v>
      </c>
      <c r="Z39" s="20"/>
      <c r="AA39" s="38"/>
      <c r="AB39" s="45">
        <v>7</v>
      </c>
      <c r="AC39" s="17">
        <f t="shared" si="4"/>
        <v>3835.8632931931002</v>
      </c>
      <c r="AD39" s="17">
        <f t="shared" si="2"/>
        <v>4132.1692088270011</v>
      </c>
      <c r="AE39" s="17">
        <f t="shared" si="2"/>
        <v>4308.6856909967992</v>
      </c>
      <c r="AF39" s="17">
        <f t="shared" si="2"/>
        <v>4486.8157660651996</v>
      </c>
      <c r="AG39" s="17">
        <f t="shared" si="2"/>
        <v>4654.8278200891009</v>
      </c>
      <c r="AH39" s="17">
        <f t="shared" si="2"/>
        <v>4745.0435345264004</v>
      </c>
      <c r="AI39" s="38"/>
      <c r="AJ39" s="33"/>
      <c r="AK39" s="33"/>
    </row>
    <row r="40" spans="1:37" x14ac:dyDescent="0.2">
      <c r="A40" s="10"/>
      <c r="B40" s="45">
        <v>6</v>
      </c>
      <c r="C40" s="43">
        <v>2683.45</v>
      </c>
      <c r="D40" s="19">
        <v>2867.82</v>
      </c>
      <c r="E40" s="20">
        <v>2997.1</v>
      </c>
      <c r="F40" s="19">
        <v>3125.04</v>
      </c>
      <c r="G40" s="20">
        <v>3250.7</v>
      </c>
      <c r="H40" s="19">
        <v>3314.71</v>
      </c>
      <c r="I40" s="10"/>
      <c r="K40" s="45">
        <v>6</v>
      </c>
      <c r="L40" s="19">
        <f t="shared" si="0"/>
        <v>2683.45</v>
      </c>
      <c r="M40" s="19">
        <f t="shared" si="0"/>
        <v>2867.82</v>
      </c>
      <c r="N40" s="19">
        <f t="shared" si="0"/>
        <v>2997.1</v>
      </c>
      <c r="O40" s="19">
        <f t="shared" si="0"/>
        <v>3125.04</v>
      </c>
      <c r="P40" s="19">
        <f t="shared" si="0"/>
        <v>3250.7</v>
      </c>
      <c r="Q40" s="19">
        <f t="shared" si="0"/>
        <v>3314.71</v>
      </c>
      <c r="S40" s="45">
        <v>6</v>
      </c>
      <c r="T40" s="18">
        <f t="shared" si="3"/>
        <v>0.20499999999999999</v>
      </c>
      <c r="U40" s="18">
        <f t="shared" si="1"/>
        <v>0.20499999999999999</v>
      </c>
      <c r="V40" s="18">
        <f t="shared" si="1"/>
        <v>0.20499999999999999</v>
      </c>
      <c r="W40" s="18">
        <f t="shared" si="1"/>
        <v>0.20499999999999999</v>
      </c>
      <c r="X40" s="18">
        <f t="shared" si="1"/>
        <v>0.20499999999999999</v>
      </c>
      <c r="Y40" s="18">
        <f t="shared" si="1"/>
        <v>0.20499999999999999</v>
      </c>
      <c r="Z40" s="20"/>
      <c r="AA40" s="38"/>
      <c r="AB40" s="45">
        <v>6</v>
      </c>
      <c r="AC40" s="17">
        <f t="shared" si="4"/>
        <v>3769.1769374984997</v>
      </c>
      <c r="AD40" s="17">
        <f t="shared" si="2"/>
        <v>4013.0278577566005</v>
      </c>
      <c r="AE40" s="17">
        <f t="shared" si="2"/>
        <v>4184.015800322999</v>
      </c>
      <c r="AF40" s="17">
        <f t="shared" si="2"/>
        <v>4353.2314359351994</v>
      </c>
      <c r="AG40" s="17">
        <f t="shared" si="2"/>
        <v>4519.431504490999</v>
      </c>
      <c r="AH40" s="17">
        <f t="shared" si="2"/>
        <v>4604.0922269823013</v>
      </c>
      <c r="AI40" s="38"/>
      <c r="AJ40" s="33"/>
      <c r="AK40" s="33"/>
    </row>
    <row r="41" spans="1:37" x14ac:dyDescent="0.2">
      <c r="A41" s="10"/>
      <c r="B41" s="45">
        <v>5</v>
      </c>
      <c r="C41" s="43">
        <v>2576.29</v>
      </c>
      <c r="D41" s="19">
        <v>2755.14</v>
      </c>
      <c r="E41" s="20">
        <v>2875.93</v>
      </c>
      <c r="F41" s="19">
        <v>3003.85</v>
      </c>
      <c r="G41" s="20">
        <v>3122.72</v>
      </c>
      <c r="H41" s="19">
        <v>3184.15</v>
      </c>
      <c r="I41" s="10"/>
      <c r="K41" s="45">
        <v>5</v>
      </c>
      <c r="L41" s="19">
        <f t="shared" si="0"/>
        <v>2576.29</v>
      </c>
      <c r="M41" s="19">
        <f t="shared" si="0"/>
        <v>2755.14</v>
      </c>
      <c r="N41" s="19">
        <f t="shared" si="0"/>
        <v>2875.93</v>
      </c>
      <c r="O41" s="19">
        <f t="shared" si="0"/>
        <v>3003.85</v>
      </c>
      <c r="P41" s="19">
        <f t="shared" si="0"/>
        <v>3122.72</v>
      </c>
      <c r="Q41" s="19">
        <f t="shared" si="0"/>
        <v>3184.15</v>
      </c>
      <c r="S41" s="45">
        <v>5</v>
      </c>
      <c r="T41" s="18">
        <f t="shared" si="3"/>
        <v>0.20499999999999999</v>
      </c>
      <c r="U41" s="18">
        <f t="shared" si="1"/>
        <v>0.20499999999999999</v>
      </c>
      <c r="V41" s="18">
        <f t="shared" si="1"/>
        <v>0.20499999999999999</v>
      </c>
      <c r="W41" s="18">
        <f t="shared" si="1"/>
        <v>0.20499999999999999</v>
      </c>
      <c r="X41" s="18">
        <f t="shared" si="1"/>
        <v>0.20499999999999999</v>
      </c>
      <c r="Y41" s="18">
        <f t="shared" si="1"/>
        <v>0.20499999999999999</v>
      </c>
      <c r="Z41" s="20"/>
      <c r="AA41" s="38"/>
      <c r="AB41" s="45">
        <v>5</v>
      </c>
      <c r="AC41" s="17">
        <f t="shared" si="4"/>
        <v>3627.4452858477002</v>
      </c>
      <c r="AD41" s="17">
        <f t="shared" si="2"/>
        <v>3863.9953595482002</v>
      </c>
      <c r="AE41" s="17">
        <f t="shared" si="2"/>
        <v>4023.7542826808999</v>
      </c>
      <c r="AF41" s="17">
        <f t="shared" si="2"/>
        <v>4192.9434659504986</v>
      </c>
      <c r="AG41" s="17">
        <f t="shared" si="2"/>
        <v>4350.1629641935997</v>
      </c>
      <c r="AH41" s="17">
        <f t="shared" si="2"/>
        <v>4431.4113344895004</v>
      </c>
      <c r="AI41" s="38"/>
      <c r="AJ41" s="33"/>
      <c r="AK41" s="33"/>
    </row>
    <row r="42" spans="1:37" x14ac:dyDescent="0.2">
      <c r="A42" s="10"/>
      <c r="B42" s="45">
        <v>4</v>
      </c>
      <c r="C42" s="43">
        <v>2456.5100000000002</v>
      </c>
      <c r="D42" s="19">
        <v>2637.49</v>
      </c>
      <c r="E42" s="20">
        <v>2789.34</v>
      </c>
      <c r="F42" s="19">
        <v>2883.87</v>
      </c>
      <c r="G42" s="20">
        <v>2978.39</v>
      </c>
      <c r="H42" s="19">
        <v>3033.74</v>
      </c>
      <c r="I42" s="10"/>
      <c r="K42" s="45">
        <v>4</v>
      </c>
      <c r="L42" s="19">
        <f t="shared" si="0"/>
        <v>2456.5100000000002</v>
      </c>
      <c r="M42" s="19">
        <f t="shared" si="0"/>
        <v>2637.49</v>
      </c>
      <c r="N42" s="19">
        <f t="shared" si="0"/>
        <v>2789.34</v>
      </c>
      <c r="O42" s="19">
        <f t="shared" si="0"/>
        <v>2883.87</v>
      </c>
      <c r="P42" s="19">
        <f t="shared" si="0"/>
        <v>2978.39</v>
      </c>
      <c r="Q42" s="19">
        <f t="shared" si="0"/>
        <v>3033.74</v>
      </c>
      <c r="S42" s="45">
        <v>4</v>
      </c>
      <c r="T42" s="18">
        <f t="shared" si="3"/>
        <v>0.20499999999999999</v>
      </c>
      <c r="U42" s="18">
        <f t="shared" si="1"/>
        <v>0.20499999999999999</v>
      </c>
      <c r="V42" s="18">
        <f t="shared" si="1"/>
        <v>0.20499999999999999</v>
      </c>
      <c r="W42" s="18">
        <f t="shared" si="1"/>
        <v>0.20499999999999999</v>
      </c>
      <c r="X42" s="18">
        <f t="shared" si="1"/>
        <v>0.20499999999999999</v>
      </c>
      <c r="Y42" s="18">
        <f t="shared" si="1"/>
        <v>0.20499999999999999</v>
      </c>
      <c r="Z42" s="20"/>
      <c r="AA42" s="38"/>
      <c r="AB42" s="45">
        <v>4</v>
      </c>
      <c r="AC42" s="17">
        <f t="shared" si="4"/>
        <v>3469.0222060163001</v>
      </c>
      <c r="AD42" s="17">
        <f t="shared" si="2"/>
        <v>3708.3894542036996</v>
      </c>
      <c r="AE42" s="17">
        <f t="shared" si="2"/>
        <v>3909.2288653942001</v>
      </c>
      <c r="AF42" s="17">
        <f t="shared" si="2"/>
        <v>4034.2558626931004</v>
      </c>
      <c r="AG42" s="17">
        <f t="shared" si="2"/>
        <v>4159.2696338207006</v>
      </c>
      <c r="AH42" s="17">
        <f t="shared" si="2"/>
        <v>4232.4764919661993</v>
      </c>
      <c r="AI42" s="38"/>
      <c r="AJ42" s="33"/>
      <c r="AK42" s="33"/>
    </row>
    <row r="43" spans="1:37" x14ac:dyDescent="0.2">
      <c r="A43" s="10"/>
      <c r="B43" s="45">
        <v>3</v>
      </c>
      <c r="C43" s="43">
        <v>2418.66</v>
      </c>
      <c r="D43" s="19">
        <v>2613.29</v>
      </c>
      <c r="E43" s="20">
        <v>2660.65</v>
      </c>
      <c r="F43" s="19">
        <v>2768.92</v>
      </c>
      <c r="G43" s="20">
        <v>2850.16</v>
      </c>
      <c r="H43" s="19">
        <v>2924.58</v>
      </c>
      <c r="I43" s="10"/>
      <c r="K43" s="45">
        <v>3</v>
      </c>
      <c r="L43" s="19">
        <f t="shared" si="0"/>
        <v>2418.66</v>
      </c>
      <c r="M43" s="19">
        <f t="shared" si="0"/>
        <v>2613.29</v>
      </c>
      <c r="N43" s="19">
        <f t="shared" si="0"/>
        <v>2660.65</v>
      </c>
      <c r="O43" s="19">
        <f t="shared" si="0"/>
        <v>2768.92</v>
      </c>
      <c r="P43" s="19">
        <f t="shared" si="0"/>
        <v>2850.16</v>
      </c>
      <c r="Q43" s="19">
        <f t="shared" si="0"/>
        <v>2924.58</v>
      </c>
      <c r="S43" s="45">
        <v>3</v>
      </c>
      <c r="T43" s="18">
        <f t="shared" si="3"/>
        <v>0.20499999999999999</v>
      </c>
      <c r="U43" s="18">
        <f t="shared" si="1"/>
        <v>0.20499999999999999</v>
      </c>
      <c r="V43" s="18">
        <f t="shared" si="1"/>
        <v>0.20499999999999999</v>
      </c>
      <c r="W43" s="18">
        <f t="shared" si="1"/>
        <v>0.20499999999999999</v>
      </c>
      <c r="X43" s="18">
        <f t="shared" si="1"/>
        <v>0.20499999999999999</v>
      </c>
      <c r="Y43" s="18">
        <f t="shared" si="1"/>
        <v>0.20499999999999999</v>
      </c>
      <c r="Z43" s="20"/>
      <c r="AA43" s="38"/>
      <c r="AB43" s="45">
        <v>3</v>
      </c>
      <c r="AC43" s="17">
        <f t="shared" si="4"/>
        <v>3418.9611476457999</v>
      </c>
      <c r="AD43" s="17">
        <f t="shared" si="2"/>
        <v>3676.3821196577005</v>
      </c>
      <c r="AE43" s="17">
        <f t="shared" si="2"/>
        <v>3739.0212669345001</v>
      </c>
      <c r="AF43" s="17">
        <f t="shared" si="2"/>
        <v>3882.2210235996004</v>
      </c>
      <c r="AG43" s="17">
        <f t="shared" si="2"/>
        <v>3989.6704392407996</v>
      </c>
      <c r="AH43" s="17">
        <f t="shared" si="2"/>
        <v>4088.0996060553994</v>
      </c>
      <c r="AI43" s="38"/>
      <c r="AJ43" s="33"/>
      <c r="AK43" s="33"/>
    </row>
    <row r="44" spans="1:37" x14ac:dyDescent="0.2">
      <c r="A44" s="10"/>
      <c r="B44" s="45" t="s">
        <v>23</v>
      </c>
      <c r="C44" s="43">
        <v>2261.6</v>
      </c>
      <c r="D44" s="19">
        <v>2487.98</v>
      </c>
      <c r="E44" s="20">
        <v>2569.31</v>
      </c>
      <c r="F44" s="19">
        <v>2677.75</v>
      </c>
      <c r="G44" s="20">
        <v>2752.26</v>
      </c>
      <c r="H44" s="19">
        <v>2861.58</v>
      </c>
      <c r="I44" s="10"/>
      <c r="K44" s="45" t="s">
        <v>23</v>
      </c>
      <c r="L44" s="19">
        <f t="shared" si="0"/>
        <v>2261.6</v>
      </c>
      <c r="M44" s="19">
        <f t="shared" si="0"/>
        <v>2487.98</v>
      </c>
      <c r="N44" s="19">
        <f t="shared" si="0"/>
        <v>2569.31</v>
      </c>
      <c r="O44" s="19">
        <f t="shared" si="0"/>
        <v>2677.75</v>
      </c>
      <c r="P44" s="19">
        <f t="shared" si="0"/>
        <v>2752.26</v>
      </c>
      <c r="Q44" s="19">
        <f t="shared" si="0"/>
        <v>2861.58</v>
      </c>
      <c r="S44" s="45" t="s">
        <v>23</v>
      </c>
      <c r="T44" s="18">
        <f t="shared" si="3"/>
        <v>0.20499999999999999</v>
      </c>
      <c r="U44" s="18">
        <f t="shared" si="1"/>
        <v>0.20499999999999999</v>
      </c>
      <c r="V44" s="18">
        <f t="shared" si="1"/>
        <v>0.20499999999999999</v>
      </c>
      <c r="W44" s="18">
        <f t="shared" si="1"/>
        <v>0.20499999999999999</v>
      </c>
      <c r="X44" s="18">
        <f t="shared" si="1"/>
        <v>0.20499999999999999</v>
      </c>
      <c r="Y44" s="18">
        <f t="shared" si="1"/>
        <v>0.20499999999999999</v>
      </c>
      <c r="Z44" s="20"/>
      <c r="AA44" s="38"/>
      <c r="AB44" s="45" t="s">
        <v>23</v>
      </c>
      <c r="AC44" s="17">
        <f t="shared" si="4"/>
        <v>3211.230901208</v>
      </c>
      <c r="AD44" s="17">
        <f t="shared" si="2"/>
        <v>3510.6449670974002</v>
      </c>
      <c r="AE44" s="17">
        <f t="shared" si="2"/>
        <v>3618.2134182802997</v>
      </c>
      <c r="AF44" s="17">
        <f t="shared" si="2"/>
        <v>3761.6380198574993</v>
      </c>
      <c r="AG44" s="17">
        <f t="shared" si="2"/>
        <v>3860.1862222138006</v>
      </c>
      <c r="AH44" s="17">
        <f t="shared" si="2"/>
        <v>4004.7747268654002</v>
      </c>
      <c r="AI44" s="38"/>
      <c r="AJ44" s="33"/>
      <c r="AK44" s="33"/>
    </row>
    <row r="45" spans="1:37" x14ac:dyDescent="0.2">
      <c r="A45" s="10"/>
      <c r="B45" s="45">
        <v>2</v>
      </c>
      <c r="C45" s="22">
        <v>2242.16</v>
      </c>
      <c r="D45" s="15">
        <v>2439.13</v>
      </c>
      <c r="E45" s="16">
        <v>2486.89</v>
      </c>
      <c r="F45" s="15">
        <v>2555.0500000000002</v>
      </c>
      <c r="G45" s="16">
        <v>2704.86</v>
      </c>
      <c r="H45" s="15">
        <v>2861.58</v>
      </c>
      <c r="I45" s="10"/>
      <c r="K45" s="45">
        <v>2</v>
      </c>
      <c r="L45" s="19">
        <f t="shared" si="0"/>
        <v>2242.16</v>
      </c>
      <c r="M45" s="19">
        <f t="shared" si="0"/>
        <v>2439.13</v>
      </c>
      <c r="N45" s="19">
        <f t="shared" si="0"/>
        <v>2486.89</v>
      </c>
      <c r="O45" s="19">
        <f t="shared" si="0"/>
        <v>2555.0500000000002</v>
      </c>
      <c r="P45" s="19">
        <f t="shared" si="0"/>
        <v>2704.86</v>
      </c>
      <c r="Q45" s="19">
        <f t="shared" si="0"/>
        <v>2861.58</v>
      </c>
      <c r="S45" s="45">
        <v>2</v>
      </c>
      <c r="T45" s="18">
        <f t="shared" si="3"/>
        <v>0.20499999999999999</v>
      </c>
      <c r="U45" s="18">
        <f t="shared" si="3"/>
        <v>0.20499999999999999</v>
      </c>
      <c r="V45" s="18">
        <f t="shared" si="3"/>
        <v>0.20499999999999999</v>
      </c>
      <c r="W45" s="18">
        <f t="shared" si="3"/>
        <v>0.20499999999999999</v>
      </c>
      <c r="X45" s="18">
        <f t="shared" si="3"/>
        <v>0.20499999999999999</v>
      </c>
      <c r="Y45" s="18">
        <f t="shared" si="3"/>
        <v>0.20499999999999999</v>
      </c>
      <c r="Z45" s="20"/>
      <c r="AA45" s="38"/>
      <c r="AB45" s="45">
        <v>2</v>
      </c>
      <c r="AC45" s="17">
        <f t="shared" si="4"/>
        <v>3185.5192242007997</v>
      </c>
      <c r="AD45" s="17">
        <f t="shared" ref="AD45:AD46" si="5">(IF(U45&lt;1, (12*D45+D45*D75)* (1+$C$20+U45)*$C$14*$C$17/12, (( 12*D45+D45*D75)* (1+$C$20)+12*U45)*$C$14*$C$17/12))+$C$23</f>
        <v>3446.0351202969</v>
      </c>
      <c r="AE45" s="17">
        <f t="shared" ref="AE45:AE46" si="6">(IF(V45&lt;1, (12*E45+E45*E75)* (1+$C$20+V45)*$C$14*$C$17/12, (( 12*E45+E45*E75)* (1+$C$20)+12*V45)*$C$14*$C$17/12))+$C$23</f>
        <v>3509.2033144257002</v>
      </c>
      <c r="AF45" s="17">
        <f t="shared" ref="AF45:AF46" si="7">(IF(W45&lt;1, (12*F45+F45*F75)* (1+$C$20+W45)*$C$14*$C$17/12, (( 12*F45+F45*F75)* (1+$C$20)+12*W45)*$C$14*$C$17/12))+$C$23</f>
        <v>3599.3528980065003</v>
      </c>
      <c r="AG45" s="17">
        <f t="shared" ref="AG45:AG46" si="8">(IF(X45&lt;1, (12*G45+G45*G75)* (1+$C$20+X45)*$C$14*$C$17/12, (( 12*G45+G45*G75)* (1+$C$20)+12*X45)*$C$14*$C$17/12))+$C$23</f>
        <v>3797.4941702517995</v>
      </c>
      <c r="AH45" s="17">
        <f t="shared" ref="AH45:AH46" si="9">(IF(Y45&lt;1, (12*H45+H45*H75)* (1+$C$20+Y45)*$C$14*$C$17/12, (( 12*H45+H45*H75)* (1+$C$20)+12*Y45)*$C$14*$C$17/12))+$C$23</f>
        <v>4004.7747268654002</v>
      </c>
      <c r="AI45" s="38"/>
      <c r="AJ45" s="33"/>
      <c r="AK45" s="33"/>
    </row>
    <row r="46" spans="1:37" x14ac:dyDescent="0.2">
      <c r="A46" s="10"/>
      <c r="B46" s="46">
        <v>1</v>
      </c>
      <c r="C46" s="44"/>
      <c r="D46" s="24">
        <v>2015.52</v>
      </c>
      <c r="E46" s="25">
        <v>2048.86</v>
      </c>
      <c r="F46" s="24">
        <v>2090.5500000000002</v>
      </c>
      <c r="G46" s="25">
        <v>2129.42</v>
      </c>
      <c r="H46" s="24">
        <v>2229.4699999999998</v>
      </c>
      <c r="I46" s="10"/>
      <c r="K46" s="46">
        <v>1</v>
      </c>
      <c r="L46" s="26">
        <f t="shared" si="0"/>
        <v>0</v>
      </c>
      <c r="M46" s="26">
        <f t="shared" si="0"/>
        <v>2015.52</v>
      </c>
      <c r="N46" s="26">
        <f t="shared" si="0"/>
        <v>2048.86</v>
      </c>
      <c r="O46" s="26">
        <f t="shared" si="0"/>
        <v>2090.5500000000002</v>
      </c>
      <c r="P46" s="26">
        <f t="shared" si="0"/>
        <v>2129.42</v>
      </c>
      <c r="Q46" s="26">
        <f t="shared" si="0"/>
        <v>2229.4699999999998</v>
      </c>
      <c r="S46" s="46">
        <v>1</v>
      </c>
      <c r="T46" s="27">
        <f t="shared" si="3"/>
        <v>0</v>
      </c>
      <c r="U46" s="27">
        <f t="shared" si="3"/>
        <v>0.20499999999999999</v>
      </c>
      <c r="V46" s="27">
        <f t="shared" si="3"/>
        <v>0.20499999999999999</v>
      </c>
      <c r="W46" s="27">
        <f t="shared" si="3"/>
        <v>0.20499999999999999</v>
      </c>
      <c r="X46" s="27">
        <f t="shared" si="3"/>
        <v>0.20499999999999999</v>
      </c>
      <c r="Y46" s="27">
        <f t="shared" si="3"/>
        <v>0.20499999999999999</v>
      </c>
      <c r="Z46" s="20"/>
      <c r="AA46" s="38"/>
      <c r="AB46" s="46">
        <v>1</v>
      </c>
      <c r="AC46" s="28"/>
      <c r="AD46" s="28">
        <f t="shared" si="5"/>
        <v>2885.7612778575999</v>
      </c>
      <c r="AE46" s="28">
        <f t="shared" si="6"/>
        <v>2929.8573329718001</v>
      </c>
      <c r="AF46" s="28">
        <f t="shared" si="7"/>
        <v>2984.9972411215003</v>
      </c>
      <c r="AG46" s="28">
        <f t="shared" si="8"/>
        <v>3036.4073689646007</v>
      </c>
      <c r="AH46" s="28">
        <f t="shared" si="9"/>
        <v>3168.7352128211</v>
      </c>
      <c r="AI46" s="38"/>
      <c r="AJ46" s="33"/>
      <c r="AK46" s="33"/>
    </row>
    <row r="47" spans="1:37" x14ac:dyDescent="0.2">
      <c r="A47" s="10"/>
      <c r="B47" s="10"/>
      <c r="C47" s="10"/>
      <c r="D47" s="10"/>
      <c r="E47" s="10"/>
      <c r="F47" s="10"/>
      <c r="G47" s="10"/>
      <c r="H47" s="10"/>
      <c r="I47" s="10"/>
      <c r="K47" s="52"/>
      <c r="L47" s="20"/>
      <c r="M47" s="20"/>
      <c r="N47" s="20"/>
      <c r="O47" s="20"/>
      <c r="P47" s="20"/>
      <c r="Q47" s="20"/>
      <c r="S47" s="52"/>
      <c r="T47" s="48"/>
      <c r="U47" s="48"/>
      <c r="V47" s="48"/>
      <c r="W47" s="48"/>
      <c r="X47" s="48"/>
      <c r="Y47" s="48"/>
      <c r="Z47" s="20"/>
      <c r="AA47" s="38"/>
      <c r="AB47" s="38"/>
      <c r="AC47" s="38"/>
      <c r="AD47" s="38"/>
      <c r="AE47" s="38"/>
      <c r="AF47" s="38"/>
      <c r="AG47" s="38"/>
      <c r="AH47" s="38"/>
      <c r="AI47" s="38"/>
      <c r="AJ47" s="33"/>
      <c r="AK47" s="33"/>
    </row>
    <row r="48" spans="1:37" x14ac:dyDescent="0.2">
      <c r="A48" s="10"/>
      <c r="B48" s="70" t="s">
        <v>17</v>
      </c>
      <c r="C48" s="71"/>
      <c r="D48" s="51"/>
      <c r="E48" s="51"/>
      <c r="F48" s="51"/>
      <c r="G48" s="51"/>
      <c r="H48" s="51"/>
      <c r="I48" s="10"/>
      <c r="K48" s="52"/>
      <c r="L48" s="20"/>
      <c r="M48" s="20"/>
      <c r="N48" s="20"/>
      <c r="O48" s="20"/>
      <c r="P48" s="20"/>
      <c r="Q48" s="20"/>
      <c r="S48" s="52"/>
      <c r="T48" s="48"/>
      <c r="U48" s="48"/>
      <c r="V48" s="48"/>
      <c r="W48" s="48"/>
      <c r="X48" s="48"/>
      <c r="Y48" s="48"/>
      <c r="Z48" s="20"/>
      <c r="AA48" s="35"/>
      <c r="AB48" s="52"/>
      <c r="AC48" s="20"/>
      <c r="AD48" s="20"/>
      <c r="AE48" s="20"/>
      <c r="AF48" s="20"/>
      <c r="AG48" s="20"/>
      <c r="AH48" s="20"/>
      <c r="AI48" s="35"/>
      <c r="AJ48" s="33"/>
      <c r="AK48" s="33"/>
    </row>
    <row r="49" spans="1:37" x14ac:dyDescent="0.2">
      <c r="A49" s="10"/>
      <c r="B49" s="2" t="s">
        <v>1</v>
      </c>
      <c r="C49" s="3" t="s">
        <v>14</v>
      </c>
      <c r="D49" s="51"/>
      <c r="E49" s="51"/>
      <c r="F49" s="51"/>
      <c r="G49" s="51"/>
      <c r="H49" s="51"/>
      <c r="I49" s="10"/>
      <c r="K49" s="52"/>
      <c r="L49" s="20"/>
      <c r="M49" s="20"/>
      <c r="N49" s="20"/>
      <c r="O49" s="20"/>
      <c r="P49" s="20"/>
      <c r="Q49" s="20"/>
      <c r="S49" s="52"/>
      <c r="T49" s="48"/>
      <c r="U49" s="48"/>
      <c r="V49" s="48"/>
      <c r="W49" s="48"/>
      <c r="X49" s="48"/>
      <c r="Y49" s="48"/>
      <c r="Z49" s="20"/>
      <c r="AA49" s="35"/>
      <c r="AB49" s="52"/>
      <c r="AC49" s="20"/>
      <c r="AD49" s="20"/>
      <c r="AE49" s="20"/>
      <c r="AF49" s="20"/>
      <c r="AG49" s="20"/>
      <c r="AH49" s="20"/>
      <c r="AI49" s="35"/>
      <c r="AJ49" s="33"/>
      <c r="AK49" s="33"/>
    </row>
    <row r="50" spans="1:37" x14ac:dyDescent="0.2">
      <c r="A50" s="10"/>
      <c r="B50" s="6">
        <v>520</v>
      </c>
      <c r="C50" s="7">
        <v>0.28239999999999998</v>
      </c>
      <c r="D50" s="51"/>
      <c r="E50" s="51"/>
      <c r="F50" s="51"/>
      <c r="G50" s="51"/>
      <c r="H50" s="51"/>
      <c r="I50" s="10"/>
      <c r="K50" s="52"/>
      <c r="L50" s="20"/>
      <c r="M50" s="20"/>
      <c r="N50" s="20"/>
      <c r="O50" s="20"/>
      <c r="P50" s="20"/>
      <c r="Q50" s="20"/>
      <c r="S50" s="52"/>
      <c r="T50" s="48"/>
      <c r="U50" s="48"/>
      <c r="V50" s="48"/>
      <c r="W50" s="48"/>
      <c r="X50" s="48"/>
      <c r="Y50" s="48"/>
      <c r="Z50" s="20"/>
      <c r="AA50" s="35"/>
      <c r="AB50" s="52"/>
      <c r="AC50" s="20"/>
      <c r="AD50" s="20"/>
      <c r="AE50" s="20"/>
      <c r="AF50" s="20"/>
      <c r="AG50" s="20"/>
      <c r="AH50" s="20"/>
      <c r="AI50" s="35"/>
      <c r="AJ50" s="33"/>
      <c r="AK50" s="33"/>
    </row>
    <row r="51" spans="1:37" x14ac:dyDescent="0.2">
      <c r="A51" s="10"/>
      <c r="B51" s="6">
        <v>835.66</v>
      </c>
      <c r="C51" s="7">
        <v>0.25</v>
      </c>
      <c r="D51" s="51"/>
      <c r="E51" s="51"/>
      <c r="F51" s="51"/>
      <c r="G51" s="51"/>
      <c r="H51" s="51"/>
      <c r="I51" s="10"/>
      <c r="K51" s="52"/>
      <c r="L51" s="20"/>
      <c r="M51" s="20"/>
      <c r="N51" s="20"/>
      <c r="O51" s="20"/>
      <c r="P51" s="20"/>
      <c r="Q51" s="20"/>
      <c r="S51" s="52"/>
      <c r="T51" s="48"/>
      <c r="U51" s="48"/>
      <c r="V51" s="48"/>
      <c r="W51" s="48"/>
      <c r="X51" s="48"/>
      <c r="Y51" s="48"/>
      <c r="Z51" s="20"/>
      <c r="AA51" s="35"/>
      <c r="AB51" s="52"/>
      <c r="AC51" s="20"/>
      <c r="AD51" s="20"/>
      <c r="AE51" s="20"/>
      <c r="AF51" s="20"/>
      <c r="AG51" s="20"/>
      <c r="AH51" s="20"/>
      <c r="AI51" s="35"/>
      <c r="AJ51" s="33"/>
      <c r="AK51" s="33"/>
    </row>
    <row r="52" spans="1:37" x14ac:dyDescent="0.2">
      <c r="A52" s="10"/>
      <c r="B52" s="6">
        <v>2000</v>
      </c>
      <c r="C52" s="7">
        <v>0.21</v>
      </c>
      <c r="D52" s="51"/>
      <c r="E52" s="51"/>
      <c r="F52" s="51"/>
      <c r="G52" s="51"/>
      <c r="H52" s="51"/>
      <c r="I52" s="10"/>
      <c r="K52" s="52"/>
      <c r="L52" s="20"/>
      <c r="M52" s="20"/>
      <c r="N52" s="20"/>
      <c r="O52" s="20"/>
      <c r="P52" s="20"/>
      <c r="Q52" s="20"/>
      <c r="S52" s="52"/>
      <c r="T52" s="48"/>
      <c r="U52" s="48"/>
      <c r="V52" s="48"/>
      <c r="W52" s="48"/>
      <c r="X52" s="48"/>
      <c r="Y52" s="48"/>
      <c r="Z52" s="20"/>
      <c r="AA52" s="35"/>
      <c r="AB52" s="52"/>
      <c r="AC52" s="20"/>
      <c r="AD52" s="20"/>
      <c r="AE52" s="20"/>
      <c r="AF52" s="20"/>
      <c r="AG52" s="20"/>
      <c r="AH52" s="20"/>
      <c r="AI52" s="35"/>
      <c r="AJ52" s="33"/>
      <c r="AK52" s="33"/>
    </row>
    <row r="53" spans="1:37" x14ac:dyDescent="0.2">
      <c r="A53" s="10"/>
      <c r="B53" s="6">
        <v>4987.5</v>
      </c>
      <c r="C53" s="7">
        <v>0.20499999999999999</v>
      </c>
      <c r="D53" s="51"/>
      <c r="E53" s="51"/>
      <c r="F53" s="51"/>
      <c r="G53" s="51"/>
      <c r="H53" s="51"/>
      <c r="I53" s="10"/>
      <c r="K53" s="52"/>
      <c r="L53" s="20"/>
      <c r="M53" s="20"/>
      <c r="N53" s="20"/>
      <c r="O53" s="20"/>
      <c r="P53" s="20"/>
      <c r="Q53" s="20"/>
      <c r="S53" s="52"/>
      <c r="T53" s="48"/>
      <c r="U53" s="48"/>
      <c r="V53" s="48"/>
      <c r="W53" s="48"/>
      <c r="X53" s="48"/>
      <c r="Y53" s="48"/>
      <c r="Z53" s="20"/>
      <c r="AA53" s="35"/>
      <c r="AB53" s="52"/>
      <c r="AC53" s="20"/>
      <c r="AD53" s="20"/>
      <c r="AE53" s="20"/>
      <c r="AF53" s="20"/>
      <c r="AG53" s="20"/>
      <c r="AH53" s="20"/>
      <c r="AI53" s="35"/>
      <c r="AJ53" s="33"/>
      <c r="AK53" s="33"/>
    </row>
    <row r="54" spans="1:37" x14ac:dyDescent="0.2">
      <c r="A54" s="10"/>
      <c r="B54" s="6">
        <v>7100</v>
      </c>
      <c r="C54" s="7">
        <v>0.17799999999999999</v>
      </c>
      <c r="D54" s="51"/>
      <c r="E54" s="51"/>
      <c r="F54" s="51"/>
      <c r="G54" s="51"/>
      <c r="H54" s="51"/>
      <c r="I54" s="10"/>
      <c r="K54" s="52"/>
      <c r="L54" s="20"/>
      <c r="M54" s="20"/>
      <c r="N54" s="20"/>
      <c r="O54" s="20"/>
      <c r="P54" s="20"/>
      <c r="Q54" s="20"/>
      <c r="S54" s="52"/>
      <c r="T54" s="48"/>
      <c r="U54" s="48"/>
      <c r="V54" s="48"/>
      <c r="W54" s="48"/>
      <c r="X54" s="48"/>
      <c r="Y54" s="48"/>
      <c r="Z54" s="20"/>
      <c r="AA54" s="35"/>
      <c r="AB54" s="52"/>
      <c r="AC54" s="20"/>
      <c r="AD54" s="20"/>
      <c r="AE54" s="20"/>
      <c r="AF54" s="20"/>
      <c r="AG54" s="20"/>
      <c r="AH54" s="20"/>
      <c r="AI54" s="35"/>
      <c r="AJ54" s="33"/>
      <c r="AK54" s="33"/>
    </row>
    <row r="55" spans="1:37" x14ac:dyDescent="0.2">
      <c r="A55" s="10"/>
      <c r="B55" s="8" t="s">
        <v>2</v>
      </c>
      <c r="C55" s="9">
        <v>1262.6500000000001</v>
      </c>
      <c r="D55" s="51"/>
      <c r="E55" s="51"/>
      <c r="F55" s="51"/>
      <c r="G55" s="51"/>
      <c r="H55" s="51"/>
      <c r="I55" s="10"/>
      <c r="K55" s="52"/>
      <c r="L55" s="20"/>
      <c r="M55" s="20"/>
      <c r="N55" s="20"/>
      <c r="O55" s="20"/>
      <c r="P55" s="20"/>
      <c r="Q55" s="20"/>
      <c r="S55" s="52"/>
      <c r="T55" s="48"/>
      <c r="U55" s="48"/>
      <c r="V55" s="48"/>
      <c r="W55" s="48"/>
      <c r="X55" s="48"/>
      <c r="Y55" s="48"/>
      <c r="Z55" s="20"/>
      <c r="AA55" s="35"/>
      <c r="AB55" s="52"/>
      <c r="AC55" s="20"/>
      <c r="AD55" s="20"/>
      <c r="AE55" s="20"/>
      <c r="AF55" s="20"/>
      <c r="AG55" s="20"/>
      <c r="AH55" s="20"/>
      <c r="AI55" s="35"/>
      <c r="AJ55" s="33"/>
      <c r="AK55" s="33"/>
    </row>
    <row r="56" spans="1:37" x14ac:dyDescent="0.2">
      <c r="A56" s="10"/>
      <c r="B56" s="10"/>
      <c r="C56" s="10"/>
      <c r="D56" s="10"/>
      <c r="E56" s="10"/>
      <c r="F56" s="10"/>
      <c r="G56" s="10"/>
      <c r="H56" s="10"/>
      <c r="I56" s="10"/>
      <c r="Z56" s="33"/>
      <c r="AA56" s="35"/>
      <c r="AB56" s="35"/>
      <c r="AC56" s="35"/>
      <c r="AD56" s="35"/>
      <c r="AE56" s="35"/>
      <c r="AF56" s="35"/>
      <c r="AG56" s="35"/>
      <c r="AH56" s="35"/>
      <c r="AI56" s="35"/>
      <c r="AJ56" s="33"/>
      <c r="AK56" s="33"/>
    </row>
    <row r="57" spans="1:37" x14ac:dyDescent="0.2">
      <c r="A57" s="10"/>
      <c r="B57" s="70" t="s">
        <v>15</v>
      </c>
      <c r="C57" s="72"/>
      <c r="D57" s="72"/>
      <c r="E57" s="72"/>
      <c r="F57" s="72"/>
      <c r="G57" s="72"/>
      <c r="H57" s="71"/>
      <c r="I57" s="10"/>
      <c r="K57" s="50"/>
      <c r="L57" s="50"/>
      <c r="M57" s="50"/>
      <c r="N57" s="50"/>
      <c r="O57" s="50"/>
      <c r="P57" s="50"/>
      <c r="Q57" s="50"/>
      <c r="R57" s="35"/>
      <c r="S57" s="50"/>
      <c r="T57" s="50"/>
      <c r="U57" s="50"/>
      <c r="V57" s="50"/>
      <c r="W57" s="50"/>
      <c r="X57" s="50"/>
      <c r="Y57" s="50"/>
      <c r="Z57" s="34"/>
      <c r="AA57" s="35"/>
      <c r="AB57" s="35"/>
      <c r="AC57" s="35"/>
      <c r="AD57" s="35"/>
      <c r="AE57" s="35"/>
      <c r="AF57" s="35"/>
      <c r="AG57" s="35"/>
      <c r="AH57" s="35"/>
      <c r="AI57" s="35"/>
      <c r="AJ57" s="33"/>
      <c r="AK57" s="33"/>
    </row>
    <row r="58" spans="1:37" x14ac:dyDescent="0.2">
      <c r="A58" s="10"/>
      <c r="B58" s="11" t="s">
        <v>3</v>
      </c>
      <c r="C58" s="12" t="s">
        <v>4</v>
      </c>
      <c r="D58" s="13" t="s">
        <v>5</v>
      </c>
      <c r="E58" s="12" t="s">
        <v>6</v>
      </c>
      <c r="F58" s="13" t="s">
        <v>7</v>
      </c>
      <c r="G58" s="13" t="s">
        <v>8</v>
      </c>
      <c r="H58" s="14" t="s">
        <v>9</v>
      </c>
      <c r="I58" s="10"/>
      <c r="K58" s="49"/>
      <c r="L58" s="35"/>
      <c r="M58" s="35"/>
      <c r="N58" s="35"/>
      <c r="O58" s="35"/>
      <c r="P58" s="35"/>
      <c r="Q58" s="35"/>
      <c r="R58" s="35"/>
      <c r="S58" s="49"/>
      <c r="T58" s="35"/>
      <c r="U58" s="35"/>
      <c r="V58" s="35"/>
      <c r="W58" s="35"/>
      <c r="X58" s="35"/>
      <c r="Y58" s="35"/>
      <c r="Z58" s="33"/>
      <c r="AA58" s="35"/>
      <c r="AB58" s="35"/>
      <c r="AC58" s="35"/>
      <c r="AD58" s="35"/>
      <c r="AE58" s="35"/>
      <c r="AF58" s="35"/>
      <c r="AG58" s="35"/>
      <c r="AH58" s="35"/>
      <c r="AI58" s="35"/>
    </row>
    <row r="59" spans="1:37" x14ac:dyDescent="0.2">
      <c r="A59" s="10"/>
      <c r="B59" s="45">
        <v>15</v>
      </c>
      <c r="C59" s="30">
        <v>0.51780000000000004</v>
      </c>
      <c r="D59" s="30">
        <v>0.51780000000000004</v>
      </c>
      <c r="E59" s="30">
        <v>0.51780000000000004</v>
      </c>
      <c r="F59" s="30">
        <v>0.51780000000000004</v>
      </c>
      <c r="G59" s="30">
        <v>0.51780000000000004</v>
      </c>
      <c r="H59" s="30">
        <v>0.51780000000000004</v>
      </c>
      <c r="I59" s="10"/>
      <c r="K59" s="52"/>
      <c r="L59" s="20"/>
      <c r="M59" s="20"/>
      <c r="N59" s="20"/>
      <c r="O59" s="20"/>
      <c r="P59" s="20"/>
      <c r="Q59" s="20"/>
      <c r="R59" s="35"/>
      <c r="S59" s="52"/>
      <c r="T59" s="48"/>
      <c r="U59" s="48"/>
      <c r="V59" s="48"/>
      <c r="W59" s="48"/>
      <c r="X59" s="48"/>
      <c r="Y59" s="48"/>
      <c r="Z59" s="20"/>
      <c r="AA59" s="35"/>
      <c r="AB59" s="35"/>
      <c r="AC59" s="35"/>
      <c r="AD59" s="35"/>
      <c r="AE59" s="35"/>
      <c r="AF59" s="35"/>
      <c r="AG59" s="35"/>
      <c r="AH59" s="35"/>
      <c r="AI59" s="35"/>
    </row>
    <row r="60" spans="1:37" x14ac:dyDescent="0.2">
      <c r="A60" s="10"/>
      <c r="B60" s="45">
        <v>14</v>
      </c>
      <c r="C60" s="30">
        <v>0.51780000000000004</v>
      </c>
      <c r="D60" s="30">
        <v>0.51780000000000004</v>
      </c>
      <c r="E60" s="30">
        <v>0.51780000000000004</v>
      </c>
      <c r="F60" s="30">
        <v>0.51780000000000004</v>
      </c>
      <c r="G60" s="30">
        <v>0.51780000000000004</v>
      </c>
      <c r="H60" s="30">
        <v>0.51780000000000004</v>
      </c>
      <c r="I60" s="10"/>
      <c r="K60" s="52"/>
      <c r="L60" s="20"/>
      <c r="M60" s="20"/>
      <c r="N60" s="20"/>
      <c r="O60" s="20"/>
      <c r="P60" s="20"/>
      <c r="Q60" s="20"/>
      <c r="R60" s="35"/>
      <c r="S60" s="52"/>
      <c r="T60" s="48"/>
      <c r="U60" s="48"/>
      <c r="V60" s="48"/>
      <c r="W60" s="48"/>
      <c r="X60" s="48"/>
      <c r="Y60" s="48"/>
      <c r="Z60" s="20"/>
      <c r="AA60" s="35"/>
      <c r="AB60" s="35"/>
      <c r="AC60" s="35"/>
      <c r="AD60" s="35"/>
      <c r="AE60" s="35"/>
      <c r="AF60" s="35"/>
      <c r="AG60" s="35"/>
      <c r="AH60" s="35"/>
      <c r="AI60" s="35"/>
    </row>
    <row r="61" spans="1:37" x14ac:dyDescent="0.2">
      <c r="A61" s="10"/>
      <c r="B61" s="45">
        <v>13</v>
      </c>
      <c r="C61" s="30">
        <v>0.51780000000000004</v>
      </c>
      <c r="D61" s="30">
        <v>0.51780000000000004</v>
      </c>
      <c r="E61" s="30">
        <v>0.51780000000000004</v>
      </c>
      <c r="F61" s="30">
        <v>0.51780000000000004</v>
      </c>
      <c r="G61" s="30">
        <v>0.51780000000000004</v>
      </c>
      <c r="H61" s="30">
        <v>0.51780000000000004</v>
      </c>
      <c r="I61" s="10"/>
      <c r="K61" s="52"/>
      <c r="L61" s="20"/>
      <c r="M61" s="20"/>
      <c r="N61" s="20"/>
      <c r="O61" s="20"/>
      <c r="P61" s="20"/>
      <c r="Q61" s="20"/>
      <c r="R61" s="35"/>
      <c r="S61" s="52"/>
      <c r="T61" s="48"/>
      <c r="U61" s="48"/>
      <c r="V61" s="48"/>
      <c r="W61" s="48"/>
      <c r="X61" s="48"/>
      <c r="Y61" s="48"/>
      <c r="Z61" s="20"/>
      <c r="AA61" s="35"/>
      <c r="AB61" s="35"/>
      <c r="AC61" s="35"/>
      <c r="AD61" s="35"/>
      <c r="AE61" s="35"/>
      <c r="AF61" s="35"/>
      <c r="AG61" s="35"/>
      <c r="AH61" s="35"/>
      <c r="AI61" s="35"/>
    </row>
    <row r="62" spans="1:37" x14ac:dyDescent="0.2">
      <c r="A62" s="10"/>
      <c r="B62" s="47">
        <v>12</v>
      </c>
      <c r="C62" s="29">
        <v>0.70279999999999998</v>
      </c>
      <c r="D62" s="29">
        <v>0.70279999999999998</v>
      </c>
      <c r="E62" s="29">
        <v>0.70279999999999998</v>
      </c>
      <c r="F62" s="29">
        <v>0.70279999999999998</v>
      </c>
      <c r="G62" s="29">
        <v>0.70279999999999998</v>
      </c>
      <c r="H62" s="29">
        <v>0.70279999999999998</v>
      </c>
      <c r="I62" s="10"/>
      <c r="K62" s="52"/>
      <c r="L62" s="20"/>
      <c r="M62" s="20"/>
      <c r="N62" s="20"/>
      <c r="O62" s="20"/>
      <c r="P62" s="20"/>
      <c r="Q62" s="20"/>
      <c r="R62" s="35"/>
      <c r="S62" s="52"/>
      <c r="T62" s="48"/>
      <c r="U62" s="48"/>
      <c r="V62" s="48"/>
      <c r="W62" s="48"/>
      <c r="X62" s="48"/>
      <c r="Y62" s="48"/>
      <c r="Z62" s="20"/>
      <c r="AA62" s="35"/>
      <c r="AB62" s="35"/>
      <c r="AC62" s="35"/>
      <c r="AD62" s="35"/>
      <c r="AE62" s="35"/>
      <c r="AF62" s="35"/>
      <c r="AG62" s="35"/>
      <c r="AH62" s="35"/>
      <c r="AI62" s="35"/>
    </row>
    <row r="63" spans="1:37" x14ac:dyDescent="0.2">
      <c r="A63" s="10"/>
      <c r="B63" s="47">
        <v>11</v>
      </c>
      <c r="C63" s="29">
        <v>0.70279999999999998</v>
      </c>
      <c r="D63" s="29">
        <v>0.70279999999999998</v>
      </c>
      <c r="E63" s="29">
        <v>0.70279999999999998</v>
      </c>
      <c r="F63" s="29">
        <v>0.70279999999999998</v>
      </c>
      <c r="G63" s="29">
        <v>0.70279999999999998</v>
      </c>
      <c r="H63" s="29">
        <v>0.70279999999999998</v>
      </c>
      <c r="I63" s="10"/>
      <c r="K63" s="52"/>
      <c r="L63" s="20"/>
      <c r="M63" s="20"/>
      <c r="N63" s="20"/>
      <c r="O63" s="20"/>
      <c r="P63" s="20"/>
      <c r="Q63" s="20"/>
      <c r="R63" s="35"/>
      <c r="S63" s="52"/>
      <c r="T63" s="48"/>
      <c r="U63" s="48"/>
      <c r="V63" s="48"/>
      <c r="W63" s="48"/>
      <c r="X63" s="48"/>
      <c r="Y63" s="48"/>
      <c r="Z63" s="20"/>
      <c r="AA63" s="35"/>
      <c r="AB63" s="35"/>
      <c r="AC63" s="35"/>
      <c r="AD63" s="35"/>
      <c r="AE63" s="35"/>
      <c r="AF63" s="35"/>
      <c r="AG63" s="35"/>
      <c r="AH63" s="35"/>
      <c r="AI63" s="35"/>
    </row>
    <row r="64" spans="1:37" x14ac:dyDescent="0.2">
      <c r="A64" s="10"/>
      <c r="B64" s="47">
        <v>10</v>
      </c>
      <c r="C64" s="29">
        <v>0.70279999999999998</v>
      </c>
      <c r="D64" s="29">
        <v>0.70279999999999998</v>
      </c>
      <c r="E64" s="29">
        <v>0.70279999999999998</v>
      </c>
      <c r="F64" s="29">
        <v>0.70279999999999998</v>
      </c>
      <c r="G64" s="29">
        <v>0.70279999999999998</v>
      </c>
      <c r="H64" s="29">
        <v>0.70279999999999998</v>
      </c>
      <c r="I64" s="10"/>
      <c r="K64" s="52"/>
      <c r="L64" s="20"/>
      <c r="M64" s="20"/>
      <c r="N64" s="20"/>
      <c r="O64" s="20"/>
      <c r="P64" s="20"/>
      <c r="Q64" s="20"/>
      <c r="R64" s="35"/>
      <c r="S64" s="52"/>
      <c r="T64" s="48"/>
      <c r="U64" s="48"/>
      <c r="V64" s="48"/>
      <c r="W64" s="48"/>
      <c r="X64" s="48"/>
      <c r="Y64" s="48"/>
      <c r="Z64" s="20"/>
      <c r="AA64" s="35"/>
      <c r="AB64" s="35"/>
      <c r="AC64" s="35"/>
      <c r="AD64" s="35"/>
      <c r="AE64" s="35"/>
      <c r="AF64" s="35"/>
      <c r="AG64" s="35"/>
      <c r="AH64" s="35"/>
      <c r="AI64" s="35"/>
    </row>
    <row r="65" spans="1:35" x14ac:dyDescent="0.2">
      <c r="A65" s="10"/>
      <c r="B65" s="47" t="s">
        <v>22</v>
      </c>
      <c r="C65" s="29">
        <v>0.70279999999999998</v>
      </c>
      <c r="D65" s="29">
        <v>0.70279999999999998</v>
      </c>
      <c r="E65" s="29">
        <v>0.70279999999999998</v>
      </c>
      <c r="F65" s="29">
        <v>0.70279999999999998</v>
      </c>
      <c r="G65" s="29">
        <v>0.70279999999999998</v>
      </c>
      <c r="H65" s="29">
        <v>0.70279999999999998</v>
      </c>
      <c r="I65" s="10"/>
      <c r="K65" s="52"/>
      <c r="L65" s="20"/>
      <c r="M65" s="20"/>
      <c r="N65" s="20"/>
      <c r="O65" s="20"/>
      <c r="P65" s="20"/>
      <c r="Q65" s="20"/>
      <c r="R65" s="35"/>
      <c r="S65" s="52"/>
      <c r="T65" s="48"/>
      <c r="U65" s="48"/>
      <c r="V65" s="48"/>
      <c r="W65" s="48"/>
      <c r="X65" s="48"/>
      <c r="Y65" s="48"/>
      <c r="Z65" s="20"/>
      <c r="AA65" s="35"/>
      <c r="AB65" s="35"/>
      <c r="AC65" s="35"/>
      <c r="AD65" s="35"/>
      <c r="AE65" s="35"/>
      <c r="AF65" s="35"/>
      <c r="AG65" s="35"/>
      <c r="AH65" s="35"/>
      <c r="AI65" s="35"/>
    </row>
    <row r="66" spans="1:35" x14ac:dyDescent="0.2">
      <c r="A66" s="10"/>
      <c r="B66" s="47" t="s">
        <v>12</v>
      </c>
      <c r="C66" s="29">
        <v>0.70279999999999998</v>
      </c>
      <c r="D66" s="29">
        <v>0.70279999999999998</v>
      </c>
      <c r="E66" s="29">
        <v>0.70279999999999998</v>
      </c>
      <c r="F66" s="29">
        <v>0.70279999999999998</v>
      </c>
      <c r="G66" s="29">
        <v>0.70279999999999998</v>
      </c>
      <c r="H66" s="29">
        <v>0.70279999999999998</v>
      </c>
      <c r="I66" s="10"/>
      <c r="K66" s="52"/>
      <c r="L66" s="20"/>
      <c r="M66" s="20"/>
      <c r="N66" s="20"/>
      <c r="O66" s="20"/>
      <c r="P66" s="20"/>
      <c r="Q66" s="20"/>
      <c r="R66" s="35"/>
      <c r="S66" s="52"/>
      <c r="T66" s="48"/>
      <c r="U66" s="48"/>
      <c r="V66" s="48"/>
      <c r="W66" s="48"/>
      <c r="X66" s="48"/>
      <c r="Y66" s="48"/>
      <c r="Z66" s="20"/>
      <c r="AA66" s="35"/>
      <c r="AB66" s="35"/>
      <c r="AC66" s="35"/>
      <c r="AD66" s="35"/>
      <c r="AE66" s="35"/>
      <c r="AF66" s="35"/>
      <c r="AG66" s="35"/>
      <c r="AH66" s="35"/>
      <c r="AI66" s="35"/>
    </row>
    <row r="67" spans="1:35" x14ac:dyDescent="0.2">
      <c r="A67" s="10"/>
      <c r="B67" s="47" t="s">
        <v>13</v>
      </c>
      <c r="C67" s="29">
        <v>0.70279999999999998</v>
      </c>
      <c r="D67" s="29">
        <v>0.70279999999999998</v>
      </c>
      <c r="E67" s="29">
        <v>0.70279999999999998</v>
      </c>
      <c r="F67" s="29">
        <v>0.70279999999999998</v>
      </c>
      <c r="G67" s="29">
        <v>0.70279999999999998</v>
      </c>
      <c r="H67" s="29">
        <v>0.70279999999999998</v>
      </c>
      <c r="I67" s="10"/>
      <c r="K67" s="52"/>
      <c r="L67" s="20"/>
      <c r="M67" s="20"/>
      <c r="N67" s="20"/>
      <c r="O67" s="20"/>
      <c r="P67" s="20"/>
      <c r="Q67" s="20"/>
      <c r="R67" s="35"/>
      <c r="S67" s="52"/>
      <c r="T67" s="48"/>
      <c r="U67" s="48"/>
      <c r="V67" s="48"/>
      <c r="W67" s="48"/>
      <c r="X67" s="48"/>
      <c r="Y67" s="48"/>
      <c r="Z67" s="20"/>
      <c r="AA67" s="35"/>
      <c r="AB67" s="35"/>
      <c r="AC67" s="35"/>
      <c r="AD67" s="35"/>
      <c r="AE67" s="35"/>
      <c r="AF67" s="35"/>
      <c r="AG67" s="35"/>
      <c r="AH67" s="35"/>
      <c r="AI67" s="35"/>
    </row>
    <row r="68" spans="1:35" x14ac:dyDescent="0.2">
      <c r="A68" s="10"/>
      <c r="B68" s="45">
        <v>8</v>
      </c>
      <c r="C68" s="30">
        <v>0.84509999999999996</v>
      </c>
      <c r="D68" s="30">
        <v>0.84509999999999996</v>
      </c>
      <c r="E68" s="30">
        <v>0.84509999999999996</v>
      </c>
      <c r="F68" s="30">
        <v>0.84509999999999996</v>
      </c>
      <c r="G68" s="30">
        <v>0.84509999999999996</v>
      </c>
      <c r="H68" s="30">
        <v>0.84509999999999996</v>
      </c>
      <c r="I68" s="10"/>
      <c r="K68" s="52"/>
      <c r="L68" s="20"/>
      <c r="M68" s="20"/>
      <c r="N68" s="20"/>
      <c r="O68" s="20"/>
      <c r="P68" s="20"/>
      <c r="Q68" s="20"/>
      <c r="R68" s="35"/>
      <c r="S68" s="52"/>
      <c r="T68" s="48"/>
      <c r="U68" s="48"/>
      <c r="V68" s="48"/>
      <c r="W68" s="48"/>
      <c r="X68" s="48"/>
      <c r="Y68" s="48"/>
      <c r="Z68" s="20"/>
      <c r="AA68" s="35"/>
      <c r="AB68" s="35"/>
      <c r="AC68" s="35"/>
      <c r="AD68" s="35"/>
      <c r="AE68" s="35"/>
      <c r="AF68" s="35"/>
      <c r="AG68" s="35"/>
      <c r="AH68" s="35"/>
      <c r="AI68" s="35"/>
    </row>
    <row r="69" spans="1:35" x14ac:dyDescent="0.2">
      <c r="A69" s="10"/>
      <c r="B69" s="45">
        <v>7</v>
      </c>
      <c r="C69" s="30">
        <v>0.84509999999999996</v>
      </c>
      <c r="D69" s="30">
        <v>0.84509999999999996</v>
      </c>
      <c r="E69" s="30">
        <v>0.84509999999999996</v>
      </c>
      <c r="F69" s="30">
        <v>0.84509999999999996</v>
      </c>
      <c r="G69" s="30">
        <v>0.84509999999999996</v>
      </c>
      <c r="H69" s="30">
        <v>0.84509999999999996</v>
      </c>
      <c r="I69" s="10"/>
      <c r="K69" s="52"/>
      <c r="L69" s="20"/>
      <c r="M69" s="20"/>
      <c r="N69" s="20"/>
      <c r="O69" s="20"/>
      <c r="P69" s="20"/>
      <c r="Q69" s="20"/>
      <c r="R69" s="35"/>
      <c r="S69" s="52"/>
      <c r="T69" s="48"/>
      <c r="U69" s="48"/>
      <c r="V69" s="48"/>
      <c r="W69" s="48"/>
      <c r="X69" s="48"/>
      <c r="Y69" s="48"/>
      <c r="Z69" s="20"/>
      <c r="AA69" s="35"/>
      <c r="AB69" s="35"/>
      <c r="AC69" s="35"/>
      <c r="AD69" s="35"/>
      <c r="AE69" s="35"/>
      <c r="AF69" s="35"/>
      <c r="AG69" s="35"/>
      <c r="AH69" s="35"/>
      <c r="AI69" s="35"/>
    </row>
    <row r="70" spans="1:35" x14ac:dyDescent="0.2">
      <c r="A70" s="10"/>
      <c r="B70" s="45">
        <v>6</v>
      </c>
      <c r="C70" s="30">
        <v>0.84509999999999996</v>
      </c>
      <c r="D70" s="30">
        <v>0.84509999999999996</v>
      </c>
      <c r="E70" s="30">
        <v>0.84509999999999996</v>
      </c>
      <c r="F70" s="30">
        <v>0.84509999999999996</v>
      </c>
      <c r="G70" s="30">
        <v>0.84509999999999996</v>
      </c>
      <c r="H70" s="30">
        <v>0.84509999999999996</v>
      </c>
      <c r="I70" s="10"/>
      <c r="K70" s="52"/>
      <c r="L70" s="20"/>
      <c r="M70" s="20"/>
      <c r="N70" s="20"/>
      <c r="O70" s="20"/>
      <c r="P70" s="20"/>
      <c r="Q70" s="20"/>
      <c r="R70" s="35"/>
      <c r="S70" s="52"/>
      <c r="T70" s="48"/>
      <c r="U70" s="48"/>
      <c r="V70" s="48"/>
      <c r="W70" s="48"/>
      <c r="X70" s="48"/>
      <c r="Y70" s="48"/>
      <c r="Z70" s="20"/>
      <c r="AA70" s="35"/>
      <c r="AB70" s="35"/>
      <c r="AC70" s="35"/>
      <c r="AD70" s="35"/>
      <c r="AE70" s="35"/>
      <c r="AF70" s="35"/>
      <c r="AG70" s="35"/>
      <c r="AH70" s="35"/>
      <c r="AI70" s="35"/>
    </row>
    <row r="71" spans="1:35" x14ac:dyDescent="0.2">
      <c r="A71" s="10"/>
      <c r="B71" s="45">
        <v>5</v>
      </c>
      <c r="C71" s="30">
        <v>0.84509999999999996</v>
      </c>
      <c r="D71" s="30">
        <v>0.84509999999999996</v>
      </c>
      <c r="E71" s="30">
        <v>0.84509999999999996</v>
      </c>
      <c r="F71" s="30">
        <v>0.84509999999999996</v>
      </c>
      <c r="G71" s="30">
        <v>0.84509999999999996</v>
      </c>
      <c r="H71" s="30">
        <v>0.84509999999999996</v>
      </c>
      <c r="I71" s="10"/>
      <c r="K71" s="52"/>
      <c r="L71" s="20"/>
      <c r="M71" s="20"/>
      <c r="N71" s="20"/>
      <c r="O71" s="20"/>
      <c r="P71" s="20"/>
      <c r="Q71" s="20"/>
      <c r="R71" s="35"/>
      <c r="S71" s="52"/>
      <c r="T71" s="48"/>
      <c r="U71" s="48"/>
      <c r="V71" s="48"/>
      <c r="W71" s="48"/>
      <c r="X71" s="48"/>
      <c r="Y71" s="48"/>
      <c r="Z71" s="20"/>
      <c r="AA71" s="35"/>
      <c r="AB71" s="35"/>
      <c r="AC71" s="35"/>
      <c r="AD71" s="35"/>
      <c r="AE71" s="35"/>
      <c r="AF71" s="35"/>
      <c r="AG71" s="35"/>
      <c r="AH71" s="35"/>
      <c r="AI71" s="35"/>
    </row>
    <row r="72" spans="1:35" x14ac:dyDescent="0.2">
      <c r="A72" s="10"/>
      <c r="B72" s="45">
        <v>4</v>
      </c>
      <c r="C72" s="30">
        <v>0.84509999999999996</v>
      </c>
      <c r="D72" s="30">
        <v>0.84509999999999996</v>
      </c>
      <c r="E72" s="30">
        <v>0.84509999999999996</v>
      </c>
      <c r="F72" s="30">
        <v>0.84509999999999996</v>
      </c>
      <c r="G72" s="30">
        <v>0.84509999999999996</v>
      </c>
      <c r="H72" s="30">
        <v>0.84509999999999996</v>
      </c>
      <c r="I72" s="10"/>
      <c r="K72" s="52"/>
      <c r="L72" s="20"/>
      <c r="M72" s="20"/>
      <c r="N72" s="20"/>
      <c r="O72" s="20"/>
      <c r="P72" s="20"/>
      <c r="Q72" s="20"/>
      <c r="R72" s="35"/>
      <c r="S72" s="52"/>
      <c r="T72" s="48"/>
      <c r="U72" s="48"/>
      <c r="V72" s="48"/>
      <c r="W72" s="48"/>
      <c r="X72" s="48"/>
      <c r="Y72" s="48"/>
      <c r="Z72" s="20"/>
      <c r="AA72" s="35"/>
      <c r="AB72" s="35"/>
      <c r="AC72" s="35"/>
      <c r="AD72" s="35"/>
      <c r="AE72" s="35"/>
      <c r="AF72" s="35"/>
      <c r="AG72" s="35"/>
      <c r="AH72" s="35"/>
      <c r="AI72" s="35"/>
    </row>
    <row r="73" spans="1:35" x14ac:dyDescent="0.2">
      <c r="A73" s="10"/>
      <c r="B73" s="45">
        <v>3</v>
      </c>
      <c r="C73" s="30">
        <v>0.84509999999999996</v>
      </c>
      <c r="D73" s="30">
        <v>0.84509999999999996</v>
      </c>
      <c r="E73" s="30">
        <v>0.84509999999999996</v>
      </c>
      <c r="F73" s="30">
        <v>0.84509999999999996</v>
      </c>
      <c r="G73" s="30">
        <v>0.84509999999999996</v>
      </c>
      <c r="H73" s="30">
        <v>0.84509999999999996</v>
      </c>
      <c r="I73" s="10"/>
      <c r="K73" s="52"/>
      <c r="L73" s="20"/>
      <c r="M73" s="20"/>
      <c r="N73" s="20"/>
      <c r="O73" s="20"/>
      <c r="P73" s="20"/>
      <c r="Q73" s="20"/>
      <c r="R73" s="35"/>
      <c r="S73" s="52"/>
      <c r="T73" s="48"/>
      <c r="U73" s="48"/>
      <c r="V73" s="48"/>
      <c r="W73" s="48"/>
      <c r="X73" s="48"/>
      <c r="Y73" s="48"/>
      <c r="Z73" s="20"/>
      <c r="AA73" s="35"/>
      <c r="AB73" s="35"/>
      <c r="AC73" s="35"/>
      <c r="AD73" s="35"/>
      <c r="AE73" s="35"/>
      <c r="AF73" s="35"/>
      <c r="AG73" s="35"/>
      <c r="AH73" s="35"/>
      <c r="AI73" s="35"/>
    </row>
    <row r="74" spans="1:35" x14ac:dyDescent="0.2">
      <c r="A74" s="10"/>
      <c r="B74" s="45" t="s">
        <v>23</v>
      </c>
      <c r="C74" s="30">
        <v>0.84509999999999996</v>
      </c>
      <c r="D74" s="30">
        <v>0.84509999999999996</v>
      </c>
      <c r="E74" s="30">
        <v>0.84509999999999996</v>
      </c>
      <c r="F74" s="30">
        <v>0.84509999999999996</v>
      </c>
      <c r="G74" s="30">
        <v>0.84509999999999996</v>
      </c>
      <c r="H74" s="30">
        <v>0.84509999999999996</v>
      </c>
      <c r="I74" s="10"/>
      <c r="K74" s="52"/>
      <c r="L74" s="20"/>
      <c r="M74" s="20"/>
      <c r="N74" s="20"/>
      <c r="O74" s="20"/>
      <c r="P74" s="20"/>
      <c r="Q74" s="20"/>
      <c r="R74" s="35"/>
      <c r="S74" s="52"/>
      <c r="T74" s="48"/>
      <c r="U74" s="48"/>
      <c r="V74" s="48"/>
      <c r="W74" s="48"/>
      <c r="X74" s="48"/>
      <c r="Y74" s="48"/>
      <c r="Z74" s="20"/>
      <c r="AA74" s="35"/>
      <c r="AB74" s="35"/>
      <c r="AC74" s="35"/>
      <c r="AD74" s="35"/>
      <c r="AE74" s="35"/>
      <c r="AF74" s="35"/>
      <c r="AG74" s="35"/>
      <c r="AH74" s="35"/>
      <c r="AI74" s="35"/>
    </row>
    <row r="75" spans="1:35" x14ac:dyDescent="0.2">
      <c r="A75" s="10"/>
      <c r="B75" s="45">
        <v>2</v>
      </c>
      <c r="C75" s="30">
        <v>0.84509999999999996</v>
      </c>
      <c r="D75" s="30">
        <v>0.84509999999999996</v>
      </c>
      <c r="E75" s="30">
        <v>0.84509999999999996</v>
      </c>
      <c r="F75" s="30">
        <v>0.84509999999999996</v>
      </c>
      <c r="G75" s="30">
        <v>0.84509999999999996</v>
      </c>
      <c r="H75" s="30">
        <v>0.84509999999999996</v>
      </c>
      <c r="I75" s="10"/>
      <c r="K75" s="52"/>
      <c r="L75" s="20"/>
      <c r="M75" s="20"/>
      <c r="N75" s="20"/>
      <c r="O75" s="20"/>
      <c r="P75" s="20"/>
      <c r="Q75" s="20"/>
      <c r="R75" s="35"/>
      <c r="S75" s="52"/>
      <c r="T75" s="48"/>
      <c r="U75" s="48"/>
      <c r="V75" s="48"/>
      <c r="W75" s="48"/>
      <c r="X75" s="48"/>
      <c r="Y75" s="48"/>
      <c r="Z75" s="20"/>
      <c r="AA75" s="35"/>
      <c r="AB75" s="35"/>
      <c r="AC75" s="35"/>
      <c r="AD75" s="35"/>
      <c r="AE75" s="35"/>
      <c r="AF75" s="35"/>
      <c r="AG75" s="35"/>
      <c r="AH75" s="35"/>
      <c r="AI75" s="35"/>
    </row>
    <row r="76" spans="1:35" x14ac:dyDescent="0.2">
      <c r="A76" s="10"/>
      <c r="B76" s="46">
        <v>1</v>
      </c>
      <c r="C76" s="30"/>
      <c r="D76" s="30">
        <v>0.84509999999999996</v>
      </c>
      <c r="E76" s="30">
        <v>0.84509999999999996</v>
      </c>
      <c r="F76" s="30">
        <v>0.84509999999999996</v>
      </c>
      <c r="G76" s="30">
        <v>0.84509999999999996</v>
      </c>
      <c r="H76" s="30">
        <v>0.84509999999999996</v>
      </c>
      <c r="I76" s="10"/>
      <c r="K76" s="52"/>
      <c r="L76" s="20"/>
      <c r="M76" s="20"/>
      <c r="N76" s="20"/>
      <c r="O76" s="20"/>
      <c r="P76" s="20"/>
      <c r="Q76" s="20"/>
      <c r="R76" s="35"/>
      <c r="S76" s="52"/>
      <c r="T76" s="48"/>
      <c r="U76" s="48"/>
      <c r="V76" s="48"/>
      <c r="W76" s="48"/>
      <c r="X76" s="48"/>
      <c r="Y76" s="48"/>
      <c r="Z76" s="20"/>
      <c r="AA76" s="35"/>
      <c r="AB76" s="35"/>
      <c r="AC76" s="35"/>
      <c r="AD76" s="35"/>
      <c r="AE76" s="35"/>
      <c r="AF76" s="35"/>
      <c r="AG76" s="35"/>
      <c r="AH76" s="35"/>
      <c r="AI76" s="35"/>
    </row>
    <row r="77" spans="1:35" x14ac:dyDescent="0.2">
      <c r="A77" s="10"/>
      <c r="B77" s="10"/>
      <c r="C77" s="10"/>
      <c r="D77" s="10"/>
      <c r="E77" s="10"/>
      <c r="F77" s="10"/>
      <c r="G77" s="10"/>
      <c r="H77" s="10"/>
      <c r="I77" s="10"/>
      <c r="K77" s="35"/>
      <c r="L77" s="35"/>
      <c r="M77" s="35"/>
      <c r="N77" s="35"/>
      <c r="O77" s="35"/>
      <c r="P77" s="35"/>
      <c r="Q77" s="35"/>
      <c r="R77" s="35"/>
      <c r="S77" s="35"/>
      <c r="T77" s="35"/>
      <c r="U77" s="35"/>
      <c r="V77" s="35"/>
      <c r="W77" s="35"/>
      <c r="X77" s="35"/>
      <c r="Y77" s="35"/>
      <c r="AA77" s="35"/>
      <c r="AB77" s="35"/>
      <c r="AC77" s="35"/>
      <c r="AD77" s="35"/>
      <c r="AE77" s="35"/>
      <c r="AF77" s="35"/>
      <c r="AG77" s="35"/>
      <c r="AH77" s="35"/>
      <c r="AI77" s="35"/>
    </row>
    <row r="78" spans="1:35" x14ac:dyDescent="0.2">
      <c r="K78" s="35"/>
      <c r="L78" s="35"/>
      <c r="M78" s="35"/>
      <c r="N78" s="35"/>
      <c r="O78" s="35"/>
      <c r="P78" s="35"/>
      <c r="Q78" s="35"/>
      <c r="R78" s="35"/>
      <c r="S78" s="35"/>
      <c r="T78" s="35"/>
      <c r="U78" s="35"/>
      <c r="V78" s="35"/>
      <c r="W78" s="35"/>
      <c r="X78" s="35"/>
      <c r="Y78" s="35"/>
      <c r="AA78" s="21"/>
      <c r="AB78" s="21"/>
      <c r="AC78" s="21"/>
      <c r="AD78" s="21"/>
      <c r="AE78" s="21"/>
      <c r="AF78" s="21"/>
      <c r="AG78" s="21"/>
      <c r="AH78" s="21"/>
      <c r="AI78" s="21"/>
    </row>
  </sheetData>
  <mergeCells count="9">
    <mergeCell ref="AB27:AH27"/>
    <mergeCell ref="B48:C48"/>
    <mergeCell ref="B57:H57"/>
    <mergeCell ref="B11:C11"/>
    <mergeCell ref="B25:C25"/>
    <mergeCell ref="B27:H27"/>
    <mergeCell ref="K27:Q27"/>
    <mergeCell ref="S27:Y27"/>
    <mergeCell ref="AB25:AF25"/>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76"/>
  <sheetViews>
    <sheetView zoomScaleNormal="100" workbookViewId="0">
      <selection activeCell="K11" sqref="K11"/>
    </sheetView>
  </sheetViews>
  <sheetFormatPr baseColWidth="10" defaultColWidth="9.140625" defaultRowHeight="12" x14ac:dyDescent="0.2"/>
  <cols>
    <col min="1" max="1" width="2" style="1" customWidth="1"/>
    <col min="2" max="2" width="18.28515625" style="1" customWidth="1"/>
    <col min="3" max="3" width="9.28515625" style="1" bestFit="1" customWidth="1"/>
    <col min="4" max="8" width="7.8554687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2.7109375" style="1" customWidth="1"/>
    <col min="27" max="27" width="2.5703125" style="1" customWidth="1"/>
    <col min="28" max="28" width="12.5703125" style="1" bestFit="1" customWidth="1"/>
    <col min="29" max="34" width="7" style="1" bestFit="1" customWidth="1"/>
    <col min="35" max="35" width="3" style="1" customWidth="1"/>
    <col min="36" max="16384" width="9.140625" style="1"/>
  </cols>
  <sheetData>
    <row r="1" spans="1:37" x14ac:dyDescent="0.2">
      <c r="B1" s="53" t="s">
        <v>29</v>
      </c>
      <c r="C1" s="55">
        <v>45117</v>
      </c>
      <c r="D1" s="56" t="s">
        <v>32</v>
      </c>
    </row>
    <row r="2" spans="1:37" x14ac:dyDescent="0.2">
      <c r="C2" s="55">
        <v>45117</v>
      </c>
      <c r="D2" s="53" t="s">
        <v>30</v>
      </c>
    </row>
    <row r="3" spans="1:37" x14ac:dyDescent="0.2">
      <c r="B3" s="53"/>
      <c r="C3" s="55">
        <v>45117</v>
      </c>
      <c r="D3" s="53" t="s">
        <v>33</v>
      </c>
      <c r="E3" s="53"/>
      <c r="F3" s="53"/>
      <c r="G3" s="53"/>
      <c r="H3" s="53"/>
      <c r="I3" s="53"/>
      <c r="J3" s="53"/>
      <c r="K3" s="53"/>
      <c r="L3" s="53"/>
      <c r="M3" s="53"/>
      <c r="N3" s="53"/>
    </row>
    <row r="4" spans="1:37" x14ac:dyDescent="0.2">
      <c r="B4" s="53"/>
      <c r="C4" s="55">
        <v>45146</v>
      </c>
      <c r="D4" s="53" t="s">
        <v>40</v>
      </c>
      <c r="E4" s="53"/>
      <c r="F4" s="53"/>
      <c r="G4" s="53"/>
      <c r="H4" s="53"/>
      <c r="I4" s="53"/>
      <c r="J4" s="53"/>
      <c r="K4" s="53"/>
      <c r="L4" s="53"/>
      <c r="M4" s="53"/>
      <c r="N4" s="53"/>
    </row>
    <row r="5" spans="1:37" x14ac:dyDescent="0.2">
      <c r="B5" s="53"/>
      <c r="C5" s="55">
        <v>45288</v>
      </c>
      <c r="D5" s="53" t="s">
        <v>46</v>
      </c>
      <c r="E5" s="53"/>
      <c r="F5" s="53"/>
      <c r="G5" s="53"/>
      <c r="H5" s="53"/>
      <c r="I5" s="53"/>
      <c r="J5" s="53"/>
      <c r="K5" s="53"/>
      <c r="L5" s="53"/>
      <c r="M5" s="53"/>
      <c r="N5" s="53"/>
    </row>
    <row r="6" spans="1:37" x14ac:dyDescent="0.2">
      <c r="B6" s="53"/>
      <c r="C6" s="55">
        <v>45288</v>
      </c>
      <c r="D6" s="53" t="s">
        <v>47</v>
      </c>
      <c r="E6" s="53"/>
      <c r="F6" s="53"/>
      <c r="G6" s="53"/>
      <c r="H6" s="53"/>
      <c r="I6" s="53"/>
      <c r="J6" s="53"/>
      <c r="K6" s="53"/>
      <c r="L6" s="53"/>
      <c r="M6" s="53"/>
      <c r="N6" s="53"/>
    </row>
    <row r="7" spans="1:37" x14ac:dyDescent="0.2">
      <c r="B7" s="53"/>
      <c r="C7" s="55">
        <v>45825</v>
      </c>
      <c r="D7" s="53" t="s">
        <v>49</v>
      </c>
      <c r="E7" s="53"/>
      <c r="F7" s="53"/>
      <c r="G7" s="53"/>
      <c r="H7" s="53"/>
      <c r="I7" s="53"/>
      <c r="J7" s="53"/>
      <c r="K7" s="53"/>
      <c r="L7" s="53"/>
      <c r="M7" s="53"/>
      <c r="N7" s="53"/>
    </row>
    <row r="9" spans="1:37" x14ac:dyDescent="0.2">
      <c r="A9" s="10"/>
      <c r="B9" s="10"/>
      <c r="C9" s="10"/>
      <c r="D9" s="10"/>
      <c r="E9" s="10"/>
      <c r="F9" s="10"/>
      <c r="G9" s="10"/>
      <c r="H9" s="10"/>
      <c r="I9" s="10"/>
      <c r="AA9" s="32"/>
      <c r="AB9" s="32"/>
      <c r="AC9" s="32"/>
      <c r="AD9" s="32"/>
      <c r="AE9" s="32"/>
      <c r="AF9" s="32"/>
      <c r="AG9" s="32"/>
      <c r="AH9" s="32"/>
      <c r="AI9" s="32"/>
    </row>
    <row r="10" spans="1:37" x14ac:dyDescent="0.2">
      <c r="A10" s="10"/>
      <c r="B10" s="42" t="s">
        <v>27</v>
      </c>
      <c r="C10" s="42"/>
      <c r="D10" s="10"/>
      <c r="E10" s="10"/>
      <c r="F10" s="10"/>
      <c r="G10" s="10"/>
      <c r="H10" s="10"/>
      <c r="I10" s="10"/>
      <c r="AA10" s="32"/>
      <c r="AB10" s="31" t="s">
        <v>18</v>
      </c>
      <c r="AC10" s="32"/>
      <c r="AD10" s="32"/>
      <c r="AE10" s="32"/>
      <c r="AF10" s="32"/>
      <c r="AG10" s="32"/>
      <c r="AH10" s="32"/>
      <c r="AI10" s="32"/>
    </row>
    <row r="11" spans="1:37" ht="15" x14ac:dyDescent="0.25">
      <c r="A11" s="10"/>
      <c r="B11" s="42"/>
      <c r="C11" s="42"/>
      <c r="D11" s="10"/>
      <c r="E11" s="10"/>
      <c r="F11" s="10"/>
      <c r="G11" s="10"/>
      <c r="H11" s="10"/>
      <c r="I11" s="10"/>
      <c r="K11"/>
      <c r="AA11" s="32"/>
      <c r="AB11" s="31"/>
      <c r="AC11" s="32"/>
      <c r="AD11" s="32"/>
      <c r="AE11" s="32"/>
      <c r="AF11" s="32"/>
      <c r="AG11" s="32"/>
      <c r="AH11" s="32"/>
      <c r="AI11" s="32"/>
    </row>
    <row r="12" spans="1:37" ht="27" customHeight="1" x14ac:dyDescent="0.2">
      <c r="A12" s="10"/>
      <c r="B12" s="73" t="s">
        <v>26</v>
      </c>
      <c r="C12" s="73"/>
      <c r="D12" s="10"/>
      <c r="E12" s="10"/>
      <c r="F12" s="10"/>
      <c r="G12" s="10"/>
      <c r="H12" s="10"/>
      <c r="I12" s="10"/>
      <c r="AA12" s="32"/>
      <c r="AB12" s="31"/>
      <c r="AC12" s="32"/>
      <c r="AD12" s="32"/>
      <c r="AE12" s="32"/>
      <c r="AF12" s="32"/>
      <c r="AG12" s="32"/>
      <c r="AH12" s="32"/>
      <c r="AI12" s="32"/>
    </row>
    <row r="13" spans="1:37" x14ac:dyDescent="0.2">
      <c r="A13" s="10"/>
      <c r="B13" s="42"/>
      <c r="C13" s="42"/>
      <c r="D13" s="10"/>
      <c r="E13" s="10"/>
      <c r="F13" s="10"/>
      <c r="G13" s="10"/>
      <c r="H13" s="10"/>
      <c r="I13" s="10"/>
      <c r="AA13" s="32"/>
      <c r="AB13" s="32"/>
      <c r="AC13" s="32"/>
      <c r="AD13" s="32"/>
      <c r="AE13" s="32"/>
      <c r="AF13" s="32"/>
      <c r="AG13" s="32"/>
      <c r="AH13" s="32"/>
      <c r="AI13" s="32"/>
    </row>
    <row r="14" spans="1:37" ht="36" x14ac:dyDescent="0.2">
      <c r="A14" s="10"/>
      <c r="B14" s="36" t="s">
        <v>19</v>
      </c>
      <c r="C14" s="37" t="s">
        <v>14</v>
      </c>
      <c r="D14" s="10"/>
      <c r="E14" s="10"/>
      <c r="F14" s="10"/>
      <c r="G14" s="10"/>
      <c r="H14" s="10"/>
      <c r="I14" s="10"/>
      <c r="AA14" s="32"/>
      <c r="AB14" s="32"/>
      <c r="AC14" s="32"/>
      <c r="AD14" s="32"/>
      <c r="AE14" s="32"/>
      <c r="AF14" s="32"/>
      <c r="AG14" s="32"/>
      <c r="AH14" s="32"/>
      <c r="AI14" s="32"/>
    </row>
    <row r="15" spans="1:37" x14ac:dyDescent="0.2">
      <c r="A15" s="10"/>
      <c r="B15" s="4" t="s">
        <v>0</v>
      </c>
      <c r="C15" s="5">
        <v>1</v>
      </c>
      <c r="D15" s="10"/>
      <c r="E15" s="10"/>
      <c r="F15" s="10"/>
      <c r="G15" s="10"/>
      <c r="H15" s="10"/>
      <c r="I15" s="10"/>
      <c r="AA15" s="32"/>
      <c r="AB15" s="32"/>
      <c r="AC15" s="32"/>
      <c r="AD15" s="32"/>
      <c r="AE15" s="32"/>
      <c r="AF15" s="32"/>
      <c r="AG15" s="32"/>
      <c r="AH15" s="32"/>
      <c r="AI15" s="32"/>
      <c r="AK15" s="33"/>
    </row>
    <row r="16" spans="1:37" x14ac:dyDescent="0.2">
      <c r="A16" s="10"/>
      <c r="B16" s="10"/>
      <c r="C16" s="64"/>
      <c r="D16" s="10"/>
      <c r="E16" s="10"/>
      <c r="F16" s="10"/>
      <c r="G16" s="10"/>
      <c r="H16" s="10"/>
      <c r="I16" s="10"/>
      <c r="AA16" s="32"/>
      <c r="AB16" s="32"/>
      <c r="AC16" s="32"/>
      <c r="AD16" s="32"/>
      <c r="AE16" s="32"/>
      <c r="AF16" s="32"/>
      <c r="AG16" s="32"/>
      <c r="AH16" s="32"/>
      <c r="AI16" s="32"/>
      <c r="AK16" s="33"/>
    </row>
    <row r="17" spans="1:37" ht="60" x14ac:dyDescent="0.2">
      <c r="A17" s="10"/>
      <c r="B17" s="65" t="s">
        <v>50</v>
      </c>
      <c r="C17" s="37" t="s">
        <v>14</v>
      </c>
      <c r="D17" s="10"/>
      <c r="E17" s="10"/>
      <c r="F17" s="10"/>
      <c r="G17" s="10"/>
      <c r="H17" s="10"/>
      <c r="I17" s="10"/>
      <c r="AA17" s="32"/>
      <c r="AB17" s="32"/>
      <c r="AC17" s="32"/>
      <c r="AD17" s="32"/>
      <c r="AE17" s="32"/>
      <c r="AF17" s="32"/>
      <c r="AG17" s="32"/>
      <c r="AH17" s="32"/>
      <c r="AI17" s="32"/>
      <c r="AK17" s="33"/>
    </row>
    <row r="18" spans="1:37" x14ac:dyDescent="0.2">
      <c r="A18" s="10"/>
      <c r="B18" s="4" t="s">
        <v>0</v>
      </c>
      <c r="C18" s="5">
        <v>1</v>
      </c>
      <c r="D18" s="10"/>
      <c r="E18" s="10"/>
      <c r="F18" s="10"/>
      <c r="G18" s="10"/>
      <c r="H18" s="10"/>
      <c r="I18" s="10"/>
      <c r="AA18" s="32"/>
      <c r="AB18" s="32"/>
      <c r="AC18" s="32"/>
      <c r="AD18" s="32"/>
      <c r="AE18" s="32"/>
      <c r="AF18" s="32"/>
      <c r="AG18" s="32"/>
      <c r="AH18" s="32"/>
      <c r="AI18" s="32"/>
      <c r="AK18" s="33"/>
    </row>
    <row r="19" spans="1:37" x14ac:dyDescent="0.2">
      <c r="A19" s="10"/>
      <c r="B19" s="10"/>
      <c r="C19" s="10"/>
      <c r="D19" s="10"/>
      <c r="E19" s="10"/>
      <c r="F19" s="10"/>
      <c r="G19" s="10"/>
      <c r="H19" s="10"/>
      <c r="I19" s="10"/>
      <c r="AA19" s="32"/>
      <c r="AB19" s="32"/>
      <c r="AC19" s="32"/>
      <c r="AD19" s="32"/>
      <c r="AE19" s="32"/>
      <c r="AF19" s="32"/>
      <c r="AG19" s="32"/>
      <c r="AH19" s="32"/>
      <c r="AI19" s="32"/>
    </row>
    <row r="20" spans="1:37" ht="24" x14ac:dyDescent="0.2">
      <c r="A20" s="10"/>
      <c r="B20" s="36" t="s">
        <v>24</v>
      </c>
      <c r="C20" s="37" t="s">
        <v>14</v>
      </c>
      <c r="D20" s="10"/>
      <c r="E20" s="10"/>
      <c r="F20" s="10"/>
      <c r="G20" s="10"/>
      <c r="H20" s="10"/>
      <c r="I20" s="10"/>
      <c r="AA20" s="32"/>
      <c r="AB20" s="32"/>
      <c r="AC20" s="32"/>
      <c r="AD20" s="32"/>
      <c r="AE20" s="32"/>
      <c r="AF20" s="32"/>
      <c r="AG20" s="32"/>
      <c r="AH20" s="32"/>
      <c r="AI20" s="32"/>
    </row>
    <row r="21" spans="1:37" x14ac:dyDescent="0.2">
      <c r="A21" s="10"/>
      <c r="B21" s="4" t="s">
        <v>20</v>
      </c>
      <c r="C21" s="30">
        <v>3.0599999999999999E-2</v>
      </c>
      <c r="D21" s="10"/>
      <c r="E21" s="10"/>
      <c r="F21" s="10"/>
      <c r="G21" s="10"/>
      <c r="H21" s="10"/>
      <c r="I21" s="10"/>
      <c r="AA21" s="32"/>
      <c r="AB21" s="32"/>
      <c r="AC21" s="32"/>
      <c r="AD21" s="32"/>
      <c r="AE21" s="32"/>
      <c r="AF21" s="32"/>
      <c r="AG21" s="32"/>
      <c r="AH21" s="32"/>
      <c r="AI21" s="32"/>
    </row>
    <row r="22" spans="1:37" x14ac:dyDescent="0.2">
      <c r="A22" s="10"/>
      <c r="B22" s="10"/>
      <c r="C22" s="10"/>
      <c r="D22" s="10"/>
      <c r="E22" s="10"/>
      <c r="F22" s="10"/>
      <c r="G22" s="10"/>
      <c r="H22" s="10"/>
      <c r="I22" s="10"/>
      <c r="AA22" s="32"/>
      <c r="AB22" s="61"/>
      <c r="AC22" s="32"/>
      <c r="AD22" s="32"/>
      <c r="AE22" s="32"/>
      <c r="AF22" s="32"/>
      <c r="AG22" s="32"/>
      <c r="AH22" s="32"/>
      <c r="AI22" s="32"/>
    </row>
    <row r="23" spans="1:37" ht="27" customHeight="1" x14ac:dyDescent="0.2">
      <c r="A23" s="10"/>
      <c r="B23" s="74" t="s">
        <v>25</v>
      </c>
      <c r="C23" s="74"/>
      <c r="D23" s="10"/>
      <c r="E23" s="10"/>
      <c r="F23" s="10"/>
      <c r="G23" s="10"/>
      <c r="H23" s="10"/>
      <c r="I23" s="10"/>
      <c r="AA23" s="38"/>
      <c r="AB23" s="62"/>
      <c r="AC23" s="62"/>
      <c r="AD23" s="62"/>
      <c r="AE23" s="62"/>
      <c r="AF23" s="62"/>
      <c r="AG23" s="62"/>
      <c r="AH23" s="62"/>
      <c r="AI23" s="38"/>
    </row>
    <row r="24" spans="1:37" x14ac:dyDescent="0.2">
      <c r="A24" s="10"/>
      <c r="B24" s="10"/>
      <c r="C24" s="10"/>
      <c r="D24" s="10"/>
      <c r="E24" s="10"/>
      <c r="F24" s="10"/>
      <c r="G24" s="10"/>
      <c r="H24" s="10"/>
      <c r="I24" s="10"/>
      <c r="Z24" s="33"/>
      <c r="AA24" s="38"/>
      <c r="AB24" s="38"/>
      <c r="AC24" s="38"/>
      <c r="AD24" s="38"/>
      <c r="AE24" s="38"/>
      <c r="AF24" s="38"/>
      <c r="AG24" s="38"/>
      <c r="AH24" s="38"/>
      <c r="AI24" s="38"/>
      <c r="AJ24" s="33"/>
      <c r="AK24" s="33"/>
    </row>
    <row r="25" spans="1:37" x14ac:dyDescent="0.2">
      <c r="A25" s="10"/>
      <c r="B25" s="70" t="s">
        <v>21</v>
      </c>
      <c r="C25" s="72"/>
      <c r="D25" s="72"/>
      <c r="E25" s="72"/>
      <c r="F25" s="72"/>
      <c r="G25" s="72"/>
      <c r="H25" s="71"/>
      <c r="I25" s="10"/>
      <c r="K25" s="75" t="s">
        <v>34</v>
      </c>
      <c r="L25" s="76"/>
      <c r="M25" s="76"/>
      <c r="N25" s="76"/>
      <c r="O25" s="76"/>
      <c r="P25" s="76"/>
      <c r="Q25" s="77"/>
      <c r="S25" s="75" t="s">
        <v>28</v>
      </c>
      <c r="T25" s="76"/>
      <c r="U25" s="76"/>
      <c r="V25" s="76"/>
      <c r="W25" s="76"/>
      <c r="X25" s="76"/>
      <c r="Y25" s="77"/>
      <c r="Z25" s="34"/>
      <c r="AA25" s="38"/>
      <c r="AB25" s="67" t="s">
        <v>16</v>
      </c>
      <c r="AC25" s="68"/>
      <c r="AD25" s="68"/>
      <c r="AE25" s="68"/>
      <c r="AF25" s="68"/>
      <c r="AG25" s="68"/>
      <c r="AH25" s="69"/>
      <c r="AI25" s="38"/>
      <c r="AJ25" s="33"/>
      <c r="AK25" s="33"/>
    </row>
    <row r="26" spans="1:37" x14ac:dyDescent="0.2">
      <c r="A26" s="10"/>
      <c r="B26" s="23" t="s">
        <v>3</v>
      </c>
      <c r="C26" s="39" t="s">
        <v>4</v>
      </c>
      <c r="D26" s="40" t="s">
        <v>5</v>
      </c>
      <c r="E26" s="39" t="s">
        <v>6</v>
      </c>
      <c r="F26" s="40" t="s">
        <v>7</v>
      </c>
      <c r="G26" s="40" t="s">
        <v>10</v>
      </c>
      <c r="H26" s="41" t="s">
        <v>11</v>
      </c>
      <c r="I26" s="10"/>
      <c r="K26" s="11" t="s">
        <v>3</v>
      </c>
      <c r="L26" s="12" t="s">
        <v>4</v>
      </c>
      <c r="M26" s="13" t="s">
        <v>5</v>
      </c>
      <c r="N26" s="12" t="s">
        <v>6</v>
      </c>
      <c r="O26" s="13" t="s">
        <v>7</v>
      </c>
      <c r="P26" s="13" t="s">
        <v>10</v>
      </c>
      <c r="Q26" s="12" t="s">
        <v>11</v>
      </c>
      <c r="S26" s="11" t="s">
        <v>3</v>
      </c>
      <c r="T26" s="12" t="s">
        <v>4</v>
      </c>
      <c r="U26" s="13" t="s">
        <v>5</v>
      </c>
      <c r="V26" s="12" t="s">
        <v>6</v>
      </c>
      <c r="W26" s="13" t="s">
        <v>7</v>
      </c>
      <c r="X26" s="13" t="s">
        <v>10</v>
      </c>
      <c r="Y26" s="12" t="s">
        <v>11</v>
      </c>
      <c r="Z26" s="33"/>
      <c r="AA26" s="38"/>
      <c r="AB26" s="11" t="s">
        <v>3</v>
      </c>
      <c r="AC26" s="12" t="s">
        <v>4</v>
      </c>
      <c r="AD26" s="13" t="s">
        <v>5</v>
      </c>
      <c r="AE26" s="12" t="s">
        <v>6</v>
      </c>
      <c r="AF26" s="13" t="s">
        <v>7</v>
      </c>
      <c r="AG26" s="13" t="s">
        <v>10</v>
      </c>
      <c r="AH26" s="12" t="s">
        <v>11</v>
      </c>
      <c r="AI26" s="38"/>
      <c r="AJ26" s="33"/>
      <c r="AK26" s="33"/>
    </row>
    <row r="27" spans="1:37" x14ac:dyDescent="0.2">
      <c r="A27" s="10"/>
      <c r="B27" s="45">
        <v>15</v>
      </c>
      <c r="C27" s="43">
        <v>5504</v>
      </c>
      <c r="D27" s="19">
        <v>5863.92</v>
      </c>
      <c r="E27" s="20">
        <v>6265.4</v>
      </c>
      <c r="F27" s="19">
        <v>6813.49</v>
      </c>
      <c r="G27" s="20">
        <v>7377.29</v>
      </c>
      <c r="H27" s="19">
        <v>7748.2</v>
      </c>
      <c r="I27" s="10"/>
      <c r="K27" s="45">
        <v>15</v>
      </c>
      <c r="L27" s="19">
        <f>C27*$C$15</f>
        <v>5504</v>
      </c>
      <c r="M27" s="19">
        <f t="shared" ref="L27:Q44" si="0">D27*$C$15</f>
        <v>5863.92</v>
      </c>
      <c r="N27" s="19">
        <f t="shared" si="0"/>
        <v>6265.4</v>
      </c>
      <c r="O27" s="19">
        <f t="shared" si="0"/>
        <v>6813.49</v>
      </c>
      <c r="P27" s="19">
        <f t="shared" si="0"/>
        <v>7377.29</v>
      </c>
      <c r="Q27" s="19">
        <f t="shared" si="0"/>
        <v>7748.2</v>
      </c>
      <c r="S27" s="45">
        <v>15</v>
      </c>
      <c r="T27" s="18">
        <f>IF(L27&gt;$B$52,$C$53,IF(L27&gt;$B$51,$C$52,IF(L27&gt;$B$50,$C$51,IF(L27&gt;$B$49,$C$50,IF(L27&gt;$B$48,$C$49,IF(L27&gt;0,$C$48,0))))))</f>
        <v>0.17799999999999999</v>
      </c>
      <c r="U27" s="18">
        <f t="shared" ref="U27:Y42" si="1">IF(M27&gt;$B$52,$C$53,IF(M27&gt;$B$51,$C$52,IF(M27&gt;$B$50,$C$51,IF(M27&gt;$B$49,$C$50,IF(M27&gt;$B$48,$C$49,IF(M27&gt;0,$C$48,0))))))</f>
        <v>0.17799999999999999</v>
      </c>
      <c r="V27" s="18">
        <f t="shared" si="1"/>
        <v>0.17799999999999999</v>
      </c>
      <c r="W27" s="18">
        <f t="shared" si="1"/>
        <v>0.17799999999999999</v>
      </c>
      <c r="X27" s="18">
        <f t="shared" si="1"/>
        <v>1262.6500000000001</v>
      </c>
      <c r="Y27" s="18">
        <f t="shared" si="1"/>
        <v>1262.6500000000001</v>
      </c>
      <c r="Z27" s="20"/>
      <c r="AA27" s="38"/>
      <c r="AB27" s="45">
        <v>15</v>
      </c>
      <c r="AC27" s="17">
        <f>(IF(T27&lt;1, (12*C27+C27*C57)* (1+$C$21+T27)*$C$15*$C$18/12, (( 12*C27+C27*C57)* (1+$C$21)+12*T27)*$C$15*$C$18/12))</f>
        <v>6939.1739993599995</v>
      </c>
      <c r="AD27" s="17">
        <f t="shared" ref="AD27:AH42" si="2">(IF(U27&lt;1, (12*D27+D27*D57)* (1+$C$21+U27)*$C$15*$C$18/12, (( 12*D27+D27*D57)* (1+$C$21)+12*U27)*$C$15*$C$18/12))</f>
        <v>7392.9435316728004</v>
      </c>
      <c r="AE27" s="17">
        <f t="shared" si="2"/>
        <v>7899.1098792859984</v>
      </c>
      <c r="AF27" s="17">
        <f t="shared" si="2"/>
        <v>8590.1149442041005</v>
      </c>
      <c r="AG27" s="17">
        <f t="shared" si="2"/>
        <v>9193.7560374430996</v>
      </c>
      <c r="AH27" s="17">
        <f t="shared" si="2"/>
        <v>9592.5103957979991</v>
      </c>
      <c r="AI27" s="38"/>
      <c r="AJ27" s="33"/>
      <c r="AK27" s="33"/>
    </row>
    <row r="28" spans="1:37" x14ac:dyDescent="0.2">
      <c r="A28" s="10"/>
      <c r="B28" s="45">
        <v>14</v>
      </c>
      <c r="C28" s="43">
        <v>5003.84</v>
      </c>
      <c r="D28" s="19">
        <v>5329.75</v>
      </c>
      <c r="E28" s="20">
        <v>5755.37</v>
      </c>
      <c r="F28" s="19">
        <v>6227.68</v>
      </c>
      <c r="G28" s="20">
        <v>6754.16</v>
      </c>
      <c r="H28" s="19">
        <v>7132.13</v>
      </c>
      <c r="I28" s="10"/>
      <c r="K28" s="45">
        <v>14</v>
      </c>
      <c r="L28" s="19">
        <f t="shared" si="0"/>
        <v>5003.84</v>
      </c>
      <c r="M28" s="19">
        <f t="shared" si="0"/>
        <v>5329.75</v>
      </c>
      <c r="N28" s="19">
        <f t="shared" si="0"/>
        <v>5755.37</v>
      </c>
      <c r="O28" s="19">
        <f t="shared" si="0"/>
        <v>6227.68</v>
      </c>
      <c r="P28" s="19">
        <f t="shared" si="0"/>
        <v>6754.16</v>
      </c>
      <c r="Q28" s="19">
        <f t="shared" si="0"/>
        <v>7132.13</v>
      </c>
      <c r="S28" s="45">
        <v>14</v>
      </c>
      <c r="T28" s="18">
        <f t="shared" ref="T28:Y44" si="3">IF(L28&gt;$B$52,$C$53,IF(L28&gt;$B$51,$C$52,IF(L28&gt;$B$50,$C$51,IF(L28&gt;$B$49,$C$50,IF(L28&gt;$B$48,$C$49,IF(L28&gt;0,$C$48,0))))))</f>
        <v>0.17799999999999999</v>
      </c>
      <c r="U28" s="18">
        <f t="shared" si="1"/>
        <v>0.17799999999999999</v>
      </c>
      <c r="V28" s="18">
        <f t="shared" si="1"/>
        <v>0.17799999999999999</v>
      </c>
      <c r="W28" s="18">
        <f t="shared" si="1"/>
        <v>0.17799999999999999</v>
      </c>
      <c r="X28" s="18">
        <f t="shared" si="1"/>
        <v>0.17799999999999999</v>
      </c>
      <c r="Y28" s="18">
        <f t="shared" si="1"/>
        <v>1262.6500000000001</v>
      </c>
      <c r="Z28" s="20"/>
      <c r="AA28" s="38"/>
      <c r="AB28" s="45">
        <v>14</v>
      </c>
      <c r="AC28" s="17">
        <f t="shared" ref="AC28:AC44" si="4">(IF(T28&lt;1, (12*C28+C28*C58)* (1+$C$21+T28)*$C$15*$C$18/12, (( 12*C28+C28*C58)* (1+$C$21)+12*T28)*$C$15*$C$18/12))</f>
        <v>6308.5967341856003</v>
      </c>
      <c r="AD28" s="17">
        <f t="shared" si="2"/>
        <v>6719.4881219275003</v>
      </c>
      <c r="AE28" s="17">
        <f t="shared" si="2"/>
        <v>7256.0890008532997</v>
      </c>
      <c r="AF28" s="17">
        <f t="shared" si="2"/>
        <v>7851.5543481712002</v>
      </c>
      <c r="AG28" s="17">
        <f t="shared" si="2"/>
        <v>8515.3145820343998</v>
      </c>
      <c r="AH28" s="17">
        <f t="shared" si="2"/>
        <v>8930.191780630701</v>
      </c>
      <c r="AI28" s="38"/>
      <c r="AJ28" s="33"/>
      <c r="AK28" s="33"/>
    </row>
    <row r="29" spans="1:37" x14ac:dyDescent="0.2">
      <c r="A29" s="10"/>
      <c r="B29" s="45">
        <v>13</v>
      </c>
      <c r="C29" s="43">
        <v>4628.76</v>
      </c>
      <c r="D29" s="19">
        <v>4985.95</v>
      </c>
      <c r="E29" s="20">
        <v>5392.57</v>
      </c>
      <c r="F29" s="19">
        <v>5834.04</v>
      </c>
      <c r="G29" s="20">
        <v>6353.53</v>
      </c>
      <c r="H29" s="19">
        <v>6635.44</v>
      </c>
      <c r="I29" s="10"/>
      <c r="K29" s="45">
        <v>13</v>
      </c>
      <c r="L29" s="19">
        <f t="shared" si="0"/>
        <v>4628.76</v>
      </c>
      <c r="M29" s="19">
        <f t="shared" si="0"/>
        <v>4985.95</v>
      </c>
      <c r="N29" s="19">
        <f t="shared" si="0"/>
        <v>5392.57</v>
      </c>
      <c r="O29" s="19">
        <f t="shared" si="0"/>
        <v>5834.04</v>
      </c>
      <c r="P29" s="19">
        <f t="shared" si="0"/>
        <v>6353.53</v>
      </c>
      <c r="Q29" s="19">
        <f t="shared" si="0"/>
        <v>6635.44</v>
      </c>
      <c r="S29" s="45">
        <v>13</v>
      </c>
      <c r="T29" s="18">
        <f t="shared" si="3"/>
        <v>0.20499999999999999</v>
      </c>
      <c r="U29" s="18">
        <f t="shared" si="1"/>
        <v>0.20499999999999999</v>
      </c>
      <c r="V29" s="18">
        <f t="shared" si="1"/>
        <v>0.17799999999999999</v>
      </c>
      <c r="W29" s="18">
        <f t="shared" si="1"/>
        <v>0.17799999999999999</v>
      </c>
      <c r="X29" s="18">
        <f t="shared" si="1"/>
        <v>0.17799999999999999</v>
      </c>
      <c r="Y29" s="18">
        <f t="shared" si="1"/>
        <v>0.17799999999999999</v>
      </c>
      <c r="Z29" s="20"/>
      <c r="AA29" s="38"/>
      <c r="AB29" s="45">
        <v>13</v>
      </c>
      <c r="AC29" s="17">
        <f t="shared" si="4"/>
        <v>5966.0834721864012</v>
      </c>
      <c r="AD29" s="17">
        <f t="shared" si="2"/>
        <v>6426.4714282329987</v>
      </c>
      <c r="AE29" s="17">
        <f t="shared" si="2"/>
        <v>6798.6885054012992</v>
      </c>
      <c r="AF29" s="17">
        <f t="shared" si="2"/>
        <v>7355.2722891035983</v>
      </c>
      <c r="AG29" s="17">
        <f t="shared" si="2"/>
        <v>8010.2198728476988</v>
      </c>
      <c r="AH29" s="17">
        <f t="shared" si="2"/>
        <v>8365.6382126295994</v>
      </c>
      <c r="AI29" s="38"/>
      <c r="AJ29" s="33"/>
      <c r="AK29" s="33"/>
    </row>
    <row r="30" spans="1:37" s="21" customFormat="1" x14ac:dyDescent="0.2">
      <c r="A30" s="10"/>
      <c r="B30" s="45">
        <v>12</v>
      </c>
      <c r="C30" s="43">
        <v>4170.32</v>
      </c>
      <c r="D30" s="19">
        <v>4581.34</v>
      </c>
      <c r="E30" s="20">
        <v>5061.67</v>
      </c>
      <c r="F30" s="19">
        <v>5594.63</v>
      </c>
      <c r="G30" s="20">
        <v>6220.01</v>
      </c>
      <c r="H30" s="19">
        <v>6516.74</v>
      </c>
      <c r="I30" s="10"/>
      <c r="K30" s="45">
        <v>12</v>
      </c>
      <c r="L30" s="19">
        <f t="shared" si="0"/>
        <v>4170.32</v>
      </c>
      <c r="M30" s="19">
        <f t="shared" si="0"/>
        <v>4581.34</v>
      </c>
      <c r="N30" s="19">
        <f t="shared" si="0"/>
        <v>5061.67</v>
      </c>
      <c r="O30" s="19">
        <f t="shared" si="0"/>
        <v>5594.63</v>
      </c>
      <c r="P30" s="19">
        <f t="shared" si="0"/>
        <v>6220.01</v>
      </c>
      <c r="Q30" s="19">
        <f t="shared" si="0"/>
        <v>6516.74</v>
      </c>
      <c r="S30" s="45">
        <v>12</v>
      </c>
      <c r="T30" s="18">
        <f t="shared" si="3"/>
        <v>0.20499999999999999</v>
      </c>
      <c r="U30" s="18">
        <f t="shared" si="1"/>
        <v>0.20499999999999999</v>
      </c>
      <c r="V30" s="18">
        <f t="shared" si="1"/>
        <v>0.17799999999999999</v>
      </c>
      <c r="W30" s="18">
        <f t="shared" si="1"/>
        <v>0.17799999999999999</v>
      </c>
      <c r="X30" s="18">
        <f t="shared" si="1"/>
        <v>0.17799999999999999</v>
      </c>
      <c r="Y30" s="18">
        <f t="shared" si="1"/>
        <v>0.17799999999999999</v>
      </c>
      <c r="Z30" s="20"/>
      <c r="AA30" s="38"/>
      <c r="AB30" s="45">
        <v>12</v>
      </c>
      <c r="AC30" s="17">
        <f t="shared" si="4"/>
        <v>5454.6324875914661</v>
      </c>
      <c r="AD30" s="17">
        <f t="shared" si="2"/>
        <v>5992.2322509309333</v>
      </c>
      <c r="AE30" s="17">
        <f t="shared" si="2"/>
        <v>6475.8179578011332</v>
      </c>
      <c r="AF30" s="17">
        <f t="shared" si="2"/>
        <v>7157.6782803408669</v>
      </c>
      <c r="AG30" s="17">
        <f t="shared" si="2"/>
        <v>7957.7792419700663</v>
      </c>
      <c r="AH30" s="17">
        <f t="shared" si="2"/>
        <v>8337.4107593582667</v>
      </c>
      <c r="AI30" s="38"/>
      <c r="AJ30" s="35"/>
      <c r="AK30" s="35"/>
    </row>
    <row r="31" spans="1:37" x14ac:dyDescent="0.2">
      <c r="A31" s="10"/>
      <c r="B31" s="45">
        <v>11</v>
      </c>
      <c r="C31" s="43">
        <v>4032.38</v>
      </c>
      <c r="D31" s="19">
        <v>4410.41</v>
      </c>
      <c r="E31" s="20">
        <v>4765.62</v>
      </c>
      <c r="F31" s="19">
        <v>5151.01</v>
      </c>
      <c r="G31" s="20">
        <v>5678.44</v>
      </c>
      <c r="H31" s="19">
        <v>5975.19</v>
      </c>
      <c r="I31" s="10"/>
      <c r="K31" s="45">
        <v>11</v>
      </c>
      <c r="L31" s="19">
        <f t="shared" si="0"/>
        <v>4032.38</v>
      </c>
      <c r="M31" s="19">
        <f t="shared" si="0"/>
        <v>4410.41</v>
      </c>
      <c r="N31" s="19">
        <f t="shared" si="0"/>
        <v>4765.62</v>
      </c>
      <c r="O31" s="19">
        <f t="shared" si="0"/>
        <v>5151.01</v>
      </c>
      <c r="P31" s="19">
        <f t="shared" si="0"/>
        <v>5678.44</v>
      </c>
      <c r="Q31" s="19">
        <f t="shared" si="0"/>
        <v>5975.19</v>
      </c>
      <c r="S31" s="45">
        <v>11</v>
      </c>
      <c r="T31" s="18">
        <f t="shared" si="3"/>
        <v>0.20499999999999999</v>
      </c>
      <c r="U31" s="18">
        <f t="shared" si="1"/>
        <v>0.20499999999999999</v>
      </c>
      <c r="V31" s="18">
        <f t="shared" si="1"/>
        <v>0.20499999999999999</v>
      </c>
      <c r="W31" s="18">
        <f t="shared" si="1"/>
        <v>0.17799999999999999</v>
      </c>
      <c r="X31" s="18">
        <f t="shared" si="1"/>
        <v>0.17799999999999999</v>
      </c>
      <c r="Y31" s="18">
        <f t="shared" si="1"/>
        <v>0.17799999999999999</v>
      </c>
      <c r="Z31" s="20"/>
      <c r="AA31" s="38"/>
      <c r="AB31" s="45">
        <v>11</v>
      </c>
      <c r="AC31" s="17">
        <f t="shared" si="4"/>
        <v>5274.211799169866</v>
      </c>
      <c r="AD31" s="17">
        <f t="shared" si="2"/>
        <v>5768.6617980390665</v>
      </c>
      <c r="AE31" s="17">
        <f t="shared" si="2"/>
        <v>6233.2640362168013</v>
      </c>
      <c r="AF31" s="17">
        <f t="shared" si="2"/>
        <v>6590.1180951767319</v>
      </c>
      <c r="AG31" s="17">
        <f t="shared" si="2"/>
        <v>7264.9034260029321</v>
      </c>
      <c r="AH31" s="17">
        <f t="shared" si="2"/>
        <v>7644.5605310645997</v>
      </c>
      <c r="AI31" s="38"/>
      <c r="AJ31" s="33"/>
      <c r="AK31" s="33"/>
    </row>
    <row r="32" spans="1:37" x14ac:dyDescent="0.2">
      <c r="A32" s="10"/>
      <c r="B32" s="45">
        <v>10</v>
      </c>
      <c r="C32" s="43">
        <v>3895.33</v>
      </c>
      <c r="D32" s="19">
        <v>4191.53</v>
      </c>
      <c r="E32" s="20">
        <v>4528.25</v>
      </c>
      <c r="F32" s="19">
        <v>4893.4399999999996</v>
      </c>
      <c r="G32" s="20">
        <v>5300.1</v>
      </c>
      <c r="H32" s="19">
        <v>5433.63</v>
      </c>
      <c r="I32" s="10"/>
      <c r="K32" s="45">
        <v>10</v>
      </c>
      <c r="L32" s="19">
        <f t="shared" si="0"/>
        <v>3895.33</v>
      </c>
      <c r="M32" s="19">
        <f t="shared" si="0"/>
        <v>4191.53</v>
      </c>
      <c r="N32" s="19">
        <f t="shared" si="0"/>
        <v>4528.25</v>
      </c>
      <c r="O32" s="19">
        <f t="shared" si="0"/>
        <v>4893.4399999999996</v>
      </c>
      <c r="P32" s="19">
        <f t="shared" si="0"/>
        <v>5300.1</v>
      </c>
      <c r="Q32" s="19">
        <f t="shared" si="0"/>
        <v>5433.63</v>
      </c>
      <c r="S32" s="45">
        <v>10</v>
      </c>
      <c r="T32" s="18">
        <f t="shared" si="3"/>
        <v>0.20499999999999999</v>
      </c>
      <c r="U32" s="18">
        <f t="shared" si="1"/>
        <v>0.20499999999999999</v>
      </c>
      <c r="V32" s="18">
        <f t="shared" si="1"/>
        <v>0.20499999999999999</v>
      </c>
      <c r="W32" s="18">
        <f t="shared" si="1"/>
        <v>0.20499999999999999</v>
      </c>
      <c r="X32" s="18">
        <f t="shared" si="1"/>
        <v>0.17799999999999999</v>
      </c>
      <c r="Y32" s="18">
        <f t="shared" si="1"/>
        <v>0.17799999999999999</v>
      </c>
      <c r="Z32" s="20"/>
      <c r="AA32" s="38"/>
      <c r="AB32" s="45">
        <v>10</v>
      </c>
      <c r="AC32" s="17">
        <f t="shared" si="4"/>
        <v>5094.9551995745342</v>
      </c>
      <c r="AD32" s="17">
        <f t="shared" si="2"/>
        <v>5482.3744246758679</v>
      </c>
      <c r="AE32" s="17">
        <f t="shared" si="2"/>
        <v>5922.7923904966665</v>
      </c>
      <c r="AF32" s="17">
        <f t="shared" si="2"/>
        <v>6400.4481191082668</v>
      </c>
      <c r="AG32" s="17">
        <f t="shared" si="2"/>
        <v>6780.861407034</v>
      </c>
      <c r="AH32" s="17">
        <f t="shared" si="2"/>
        <v>6951.6975089341986</v>
      </c>
      <c r="AI32" s="38"/>
      <c r="AJ32" s="33"/>
      <c r="AK32" s="33"/>
    </row>
    <row r="33" spans="1:37" x14ac:dyDescent="0.2">
      <c r="A33" s="10"/>
      <c r="B33" s="45" t="s">
        <v>22</v>
      </c>
      <c r="C33" s="43">
        <v>3787.84</v>
      </c>
      <c r="D33" s="19">
        <v>4052.08</v>
      </c>
      <c r="E33" s="20">
        <v>4339.43</v>
      </c>
      <c r="F33" s="19">
        <v>4649.0600000000004</v>
      </c>
      <c r="G33" s="20">
        <v>4981.91</v>
      </c>
      <c r="H33" s="19">
        <v>5220.5200000000004</v>
      </c>
      <c r="I33" s="10"/>
      <c r="K33" s="45" t="s">
        <v>22</v>
      </c>
      <c r="L33" s="19">
        <f t="shared" si="0"/>
        <v>3787.84</v>
      </c>
      <c r="M33" s="19">
        <f t="shared" si="0"/>
        <v>4052.08</v>
      </c>
      <c r="N33" s="19">
        <f t="shared" si="0"/>
        <v>4339.43</v>
      </c>
      <c r="O33" s="19">
        <f t="shared" si="0"/>
        <v>4649.0600000000004</v>
      </c>
      <c r="P33" s="19">
        <f t="shared" si="0"/>
        <v>4981.91</v>
      </c>
      <c r="Q33" s="19">
        <f t="shared" si="0"/>
        <v>5220.5200000000004</v>
      </c>
      <c r="S33" s="45" t="s">
        <v>22</v>
      </c>
      <c r="T33" s="18">
        <f t="shared" si="3"/>
        <v>0.20499999999999999</v>
      </c>
      <c r="U33" s="18">
        <f t="shared" si="1"/>
        <v>0.20499999999999999</v>
      </c>
      <c r="V33" s="18">
        <f t="shared" si="1"/>
        <v>0.20499999999999999</v>
      </c>
      <c r="W33" s="18">
        <f t="shared" si="1"/>
        <v>0.20499999999999999</v>
      </c>
      <c r="X33" s="18">
        <f t="shared" si="1"/>
        <v>0.20499999999999999</v>
      </c>
      <c r="Y33" s="18">
        <f t="shared" si="1"/>
        <v>0.17799999999999999</v>
      </c>
      <c r="Z33" s="20"/>
      <c r="AA33" s="38"/>
      <c r="AB33" s="45" t="s">
        <v>22</v>
      </c>
      <c r="AC33" s="17">
        <f t="shared" si="4"/>
        <v>4954.3620445909337</v>
      </c>
      <c r="AD33" s="17">
        <f t="shared" si="2"/>
        <v>5299.9787091445332</v>
      </c>
      <c r="AE33" s="17">
        <f t="shared" si="2"/>
        <v>5675.8224442318678</v>
      </c>
      <c r="AF33" s="17">
        <f t="shared" si="2"/>
        <v>6080.8076389250673</v>
      </c>
      <c r="AG33" s="17">
        <f t="shared" si="2"/>
        <v>6516.1637802990663</v>
      </c>
      <c r="AH33" s="17">
        <f t="shared" si="2"/>
        <v>6679.048054310133</v>
      </c>
      <c r="AI33" s="38"/>
      <c r="AJ33" s="33"/>
      <c r="AK33" s="33"/>
    </row>
    <row r="34" spans="1:37" x14ac:dyDescent="0.2">
      <c r="A34" s="10"/>
      <c r="B34" s="45" t="s">
        <v>12</v>
      </c>
      <c r="C34" s="43">
        <v>3566.89</v>
      </c>
      <c r="D34" s="19">
        <v>3814.56</v>
      </c>
      <c r="E34" s="20">
        <v>3969.97</v>
      </c>
      <c r="F34" s="19">
        <v>4429.8900000000003</v>
      </c>
      <c r="G34" s="20">
        <v>4702.42</v>
      </c>
      <c r="H34" s="19">
        <v>5018.1099999999997</v>
      </c>
      <c r="I34" s="10"/>
      <c r="K34" s="45" t="s">
        <v>12</v>
      </c>
      <c r="L34" s="19">
        <f t="shared" si="0"/>
        <v>3566.89</v>
      </c>
      <c r="M34" s="19">
        <f t="shared" si="0"/>
        <v>3814.56</v>
      </c>
      <c r="N34" s="19">
        <f t="shared" si="0"/>
        <v>3969.97</v>
      </c>
      <c r="O34" s="19">
        <f t="shared" si="0"/>
        <v>4429.8900000000003</v>
      </c>
      <c r="P34" s="19">
        <f t="shared" si="0"/>
        <v>4702.42</v>
      </c>
      <c r="Q34" s="19">
        <f t="shared" si="0"/>
        <v>5018.1099999999997</v>
      </c>
      <c r="S34" s="45" t="s">
        <v>12</v>
      </c>
      <c r="T34" s="18">
        <f t="shared" si="3"/>
        <v>0.20499999999999999</v>
      </c>
      <c r="U34" s="18">
        <f t="shared" si="1"/>
        <v>0.20499999999999999</v>
      </c>
      <c r="V34" s="18">
        <f t="shared" si="1"/>
        <v>0.20499999999999999</v>
      </c>
      <c r="W34" s="18">
        <f t="shared" si="1"/>
        <v>0.20499999999999999</v>
      </c>
      <c r="X34" s="18">
        <f t="shared" si="1"/>
        <v>0.20499999999999999</v>
      </c>
      <c r="Y34" s="18">
        <f t="shared" si="1"/>
        <v>0.17799999999999999</v>
      </c>
      <c r="Z34" s="20"/>
      <c r="AA34" s="38"/>
      <c r="AB34" s="45" t="s">
        <v>12</v>
      </c>
      <c r="AC34" s="17">
        <f t="shared" si="4"/>
        <v>4665.3671837329339</v>
      </c>
      <c r="AD34" s="17">
        <f t="shared" si="2"/>
        <v>4989.3108686784008</v>
      </c>
      <c r="AE34" s="17">
        <f t="shared" si="2"/>
        <v>5192.5817051841341</v>
      </c>
      <c r="AF34" s="17">
        <f t="shared" si="2"/>
        <v>5794.1409557196012</v>
      </c>
      <c r="AG34" s="17">
        <f t="shared" si="2"/>
        <v>6150.6006499021341</v>
      </c>
      <c r="AH34" s="17">
        <f t="shared" si="2"/>
        <v>6420.0880049907319</v>
      </c>
      <c r="AI34" s="38"/>
      <c r="AJ34" s="33"/>
      <c r="AK34" s="33"/>
    </row>
    <row r="35" spans="1:37" x14ac:dyDescent="0.2">
      <c r="A35" s="10"/>
      <c r="B35" s="45" t="s">
        <v>13</v>
      </c>
      <c r="C35" s="43">
        <v>3448.96</v>
      </c>
      <c r="D35" s="19">
        <v>3662.32</v>
      </c>
      <c r="E35" s="20">
        <v>3869.96</v>
      </c>
      <c r="F35" s="19">
        <v>4331.88</v>
      </c>
      <c r="G35" s="20">
        <v>4436.3900000000003</v>
      </c>
      <c r="H35" s="19">
        <v>4703.2299999999996</v>
      </c>
      <c r="I35" s="10"/>
      <c r="K35" s="45" t="s">
        <v>13</v>
      </c>
      <c r="L35" s="19">
        <f t="shared" si="0"/>
        <v>3448.96</v>
      </c>
      <c r="M35" s="19">
        <f t="shared" si="0"/>
        <v>3662.32</v>
      </c>
      <c r="N35" s="19">
        <f t="shared" si="0"/>
        <v>3869.96</v>
      </c>
      <c r="O35" s="19">
        <f t="shared" si="0"/>
        <v>4331.88</v>
      </c>
      <c r="P35" s="19">
        <f t="shared" si="0"/>
        <v>4436.3900000000003</v>
      </c>
      <c r="Q35" s="19">
        <f t="shared" si="0"/>
        <v>4703.2299999999996</v>
      </c>
      <c r="S35" s="45" t="s">
        <v>13</v>
      </c>
      <c r="T35" s="18">
        <f t="shared" si="3"/>
        <v>0.20499999999999999</v>
      </c>
      <c r="U35" s="18">
        <f t="shared" si="1"/>
        <v>0.20499999999999999</v>
      </c>
      <c r="V35" s="18">
        <f t="shared" si="1"/>
        <v>0.20499999999999999</v>
      </c>
      <c r="W35" s="18">
        <f t="shared" si="1"/>
        <v>0.20499999999999999</v>
      </c>
      <c r="X35" s="18">
        <f t="shared" si="1"/>
        <v>0.20499999999999999</v>
      </c>
      <c r="Y35" s="18">
        <f t="shared" si="1"/>
        <v>0.20499999999999999</v>
      </c>
      <c r="Z35" s="20"/>
      <c r="AA35" s="38"/>
      <c r="AB35" s="45" t="s">
        <v>13</v>
      </c>
      <c r="AC35" s="17">
        <f t="shared" si="4"/>
        <v>4511.1188744277333</v>
      </c>
      <c r="AD35" s="17">
        <f t="shared" si="2"/>
        <v>4790.1862811381334</v>
      </c>
      <c r="AE35" s="17">
        <f t="shared" si="2"/>
        <v>5061.7721282010671</v>
      </c>
      <c r="AF35" s="17">
        <f t="shared" si="2"/>
        <v>5665.9473086832004</v>
      </c>
      <c r="AG35" s="17">
        <f t="shared" si="2"/>
        <v>5802.6427280462667</v>
      </c>
      <c r="AH35" s="17">
        <f t="shared" si="2"/>
        <v>6151.6601015305323</v>
      </c>
      <c r="AI35" s="38"/>
      <c r="AJ35" s="33"/>
      <c r="AK35" s="33"/>
    </row>
    <row r="36" spans="1:37" x14ac:dyDescent="0.2">
      <c r="A36" s="10"/>
      <c r="B36" s="45">
        <v>8</v>
      </c>
      <c r="C36" s="43">
        <v>3281.44</v>
      </c>
      <c r="D36" s="19">
        <v>3486.59</v>
      </c>
      <c r="E36" s="20">
        <v>3628.68</v>
      </c>
      <c r="F36" s="19">
        <v>3770.54</v>
      </c>
      <c r="G36" s="20">
        <v>3922.69</v>
      </c>
      <c r="H36" s="19">
        <v>3995.85</v>
      </c>
      <c r="I36" s="10"/>
      <c r="K36" s="45">
        <v>8</v>
      </c>
      <c r="L36" s="19">
        <f t="shared" si="0"/>
        <v>3281.44</v>
      </c>
      <c r="M36" s="19">
        <f t="shared" si="0"/>
        <v>3486.59</v>
      </c>
      <c r="N36" s="19">
        <f t="shared" si="0"/>
        <v>3628.68</v>
      </c>
      <c r="O36" s="19">
        <f t="shared" si="0"/>
        <v>3770.54</v>
      </c>
      <c r="P36" s="19">
        <f t="shared" si="0"/>
        <v>3922.69</v>
      </c>
      <c r="Q36" s="19">
        <f t="shared" si="0"/>
        <v>3995.85</v>
      </c>
      <c r="S36" s="45">
        <v>8</v>
      </c>
      <c r="T36" s="18">
        <f t="shared" si="3"/>
        <v>0.20499999999999999</v>
      </c>
      <c r="U36" s="18">
        <f t="shared" si="1"/>
        <v>0.20499999999999999</v>
      </c>
      <c r="V36" s="18">
        <f t="shared" si="1"/>
        <v>0.20499999999999999</v>
      </c>
      <c r="W36" s="18">
        <f t="shared" si="1"/>
        <v>0.20499999999999999</v>
      </c>
      <c r="X36" s="18">
        <f t="shared" si="1"/>
        <v>0.20499999999999999</v>
      </c>
      <c r="Y36" s="18">
        <f t="shared" si="1"/>
        <v>0.20499999999999999</v>
      </c>
      <c r="Z36" s="20"/>
      <c r="AA36" s="38"/>
      <c r="AB36" s="45">
        <v>8</v>
      </c>
      <c r="AC36" s="17">
        <f t="shared" si="4"/>
        <v>4340.0887550672005</v>
      </c>
      <c r="AD36" s="17">
        <f t="shared" si="2"/>
        <v>4611.4236592867001</v>
      </c>
      <c r="AE36" s="17">
        <f t="shared" si="2"/>
        <v>4799.3543272883999</v>
      </c>
      <c r="AF36" s="17">
        <f t="shared" si="2"/>
        <v>4986.9807933501988</v>
      </c>
      <c r="AG36" s="17">
        <f t="shared" si="2"/>
        <v>5188.2169896797004</v>
      </c>
      <c r="AH36" s="17">
        <f t="shared" si="2"/>
        <v>5284.9796589104999</v>
      </c>
      <c r="AI36" s="38"/>
      <c r="AJ36" s="33"/>
      <c r="AK36" s="33"/>
    </row>
    <row r="37" spans="1:37" x14ac:dyDescent="0.2">
      <c r="A37" s="10"/>
      <c r="B37" s="45">
        <v>7</v>
      </c>
      <c r="C37" s="43">
        <v>3095.23</v>
      </c>
      <c r="D37" s="19">
        <v>3331.58</v>
      </c>
      <c r="E37" s="20">
        <v>3472.38</v>
      </c>
      <c r="F37" s="19">
        <v>3614.47</v>
      </c>
      <c r="G37" s="20">
        <v>3748.49</v>
      </c>
      <c r="H37" s="19">
        <v>3820.45</v>
      </c>
      <c r="I37" s="10"/>
      <c r="K37" s="45">
        <v>7</v>
      </c>
      <c r="L37" s="19">
        <f t="shared" si="0"/>
        <v>3095.23</v>
      </c>
      <c r="M37" s="19">
        <f t="shared" si="0"/>
        <v>3331.58</v>
      </c>
      <c r="N37" s="19">
        <f t="shared" si="0"/>
        <v>3472.38</v>
      </c>
      <c r="O37" s="19">
        <f t="shared" si="0"/>
        <v>3614.47</v>
      </c>
      <c r="P37" s="19">
        <f t="shared" si="0"/>
        <v>3748.49</v>
      </c>
      <c r="Q37" s="19">
        <f t="shared" si="0"/>
        <v>3820.45</v>
      </c>
      <c r="S37" s="45">
        <v>7</v>
      </c>
      <c r="T37" s="18">
        <f t="shared" si="3"/>
        <v>0.20499999999999999</v>
      </c>
      <c r="U37" s="18">
        <f t="shared" si="1"/>
        <v>0.20499999999999999</v>
      </c>
      <c r="V37" s="18">
        <f t="shared" si="1"/>
        <v>0.20499999999999999</v>
      </c>
      <c r="W37" s="18">
        <f t="shared" si="1"/>
        <v>0.20499999999999999</v>
      </c>
      <c r="X37" s="18">
        <f t="shared" si="1"/>
        <v>0.20499999999999999</v>
      </c>
      <c r="Y37" s="18">
        <f t="shared" si="1"/>
        <v>0.20499999999999999</v>
      </c>
      <c r="Z37" s="20"/>
      <c r="AA37" s="38"/>
      <c r="AB37" s="45">
        <v>7</v>
      </c>
      <c r="AC37" s="17">
        <f t="shared" si="4"/>
        <v>4093.8042192899006</v>
      </c>
      <c r="AD37" s="17">
        <f t="shared" si="2"/>
        <v>4406.4047779654002</v>
      </c>
      <c r="AE37" s="17">
        <f t="shared" si="2"/>
        <v>4592.6292698693996</v>
      </c>
      <c r="AF37" s="17">
        <f t="shared" si="2"/>
        <v>4780.5599378711004</v>
      </c>
      <c r="AG37" s="17">
        <f t="shared" si="2"/>
        <v>4957.8170856336992</v>
      </c>
      <c r="AH37" s="17">
        <f t="shared" si="2"/>
        <v>5052.9926143084995</v>
      </c>
      <c r="AI37" s="38"/>
      <c r="AJ37" s="33"/>
      <c r="AK37" s="33"/>
    </row>
    <row r="38" spans="1:37" x14ac:dyDescent="0.2">
      <c r="A38" s="10"/>
      <c r="B38" s="45">
        <v>6</v>
      </c>
      <c r="C38" s="43">
        <v>3042.04</v>
      </c>
      <c r="D38" s="19">
        <v>3236.55</v>
      </c>
      <c r="E38" s="20">
        <v>3372.94</v>
      </c>
      <c r="F38" s="19">
        <v>3507.92</v>
      </c>
      <c r="G38" s="20">
        <v>3640.49</v>
      </c>
      <c r="H38" s="19">
        <v>3708.02</v>
      </c>
      <c r="I38" s="10"/>
      <c r="K38" s="45">
        <v>6</v>
      </c>
      <c r="L38" s="19">
        <f t="shared" si="0"/>
        <v>3042.04</v>
      </c>
      <c r="M38" s="19">
        <f t="shared" si="0"/>
        <v>3236.55</v>
      </c>
      <c r="N38" s="19">
        <f t="shared" si="0"/>
        <v>3372.94</v>
      </c>
      <c r="O38" s="19">
        <f t="shared" si="0"/>
        <v>3507.92</v>
      </c>
      <c r="P38" s="19">
        <f t="shared" si="0"/>
        <v>3640.49</v>
      </c>
      <c r="Q38" s="19">
        <f t="shared" si="0"/>
        <v>3708.02</v>
      </c>
      <c r="S38" s="45">
        <v>6</v>
      </c>
      <c r="T38" s="18">
        <f t="shared" si="3"/>
        <v>0.20499999999999999</v>
      </c>
      <c r="U38" s="18">
        <f t="shared" si="1"/>
        <v>0.20499999999999999</v>
      </c>
      <c r="V38" s="18">
        <f t="shared" si="1"/>
        <v>0.20499999999999999</v>
      </c>
      <c r="W38" s="18">
        <f t="shared" si="1"/>
        <v>0.20499999999999999</v>
      </c>
      <c r="X38" s="18">
        <f t="shared" si="1"/>
        <v>0.20499999999999999</v>
      </c>
      <c r="Y38" s="18">
        <f t="shared" si="1"/>
        <v>0.20499999999999999</v>
      </c>
      <c r="Z38" s="20"/>
      <c r="AA38" s="38"/>
      <c r="AB38" s="45">
        <v>6</v>
      </c>
      <c r="AC38" s="17">
        <f t="shared" si="4"/>
        <v>4023.4542141452002</v>
      </c>
      <c r="AD38" s="17">
        <f t="shared" si="2"/>
        <v>4280.7164721015006</v>
      </c>
      <c r="AE38" s="17">
        <f t="shared" si="2"/>
        <v>4461.1082224622005</v>
      </c>
      <c r="AF38" s="17">
        <f t="shared" si="2"/>
        <v>4639.6350826695998</v>
      </c>
      <c r="AG38" s="17">
        <f t="shared" si="2"/>
        <v>4814.9744355936991</v>
      </c>
      <c r="AH38" s="17">
        <f t="shared" si="2"/>
        <v>4904.2907703826004</v>
      </c>
      <c r="AI38" s="38"/>
      <c r="AJ38" s="33"/>
      <c r="AK38" s="33"/>
    </row>
    <row r="39" spans="1:37" x14ac:dyDescent="0.2">
      <c r="A39" s="10"/>
      <c r="B39" s="45">
        <v>5</v>
      </c>
      <c r="C39" s="43">
        <v>2928.99</v>
      </c>
      <c r="D39" s="19">
        <v>3117.67</v>
      </c>
      <c r="E39" s="20">
        <v>3245.11</v>
      </c>
      <c r="F39" s="19">
        <v>3380.06</v>
      </c>
      <c r="G39" s="20">
        <v>3505.47</v>
      </c>
      <c r="H39" s="19">
        <v>3570.28</v>
      </c>
      <c r="I39" s="10"/>
      <c r="K39" s="45">
        <v>5</v>
      </c>
      <c r="L39" s="19">
        <f t="shared" si="0"/>
        <v>2928.99</v>
      </c>
      <c r="M39" s="19">
        <f t="shared" si="0"/>
        <v>3117.67</v>
      </c>
      <c r="N39" s="19">
        <f t="shared" si="0"/>
        <v>3245.11</v>
      </c>
      <c r="O39" s="19">
        <f t="shared" si="0"/>
        <v>3380.06</v>
      </c>
      <c r="P39" s="19">
        <f t="shared" si="0"/>
        <v>3505.47</v>
      </c>
      <c r="Q39" s="19">
        <f t="shared" si="0"/>
        <v>3570.28</v>
      </c>
      <c r="S39" s="45">
        <v>5</v>
      </c>
      <c r="T39" s="18">
        <f t="shared" si="3"/>
        <v>0.20499999999999999</v>
      </c>
      <c r="U39" s="18">
        <f t="shared" si="1"/>
        <v>0.20499999999999999</v>
      </c>
      <c r="V39" s="18">
        <f t="shared" si="1"/>
        <v>0.20499999999999999</v>
      </c>
      <c r="W39" s="18">
        <f t="shared" si="1"/>
        <v>0.20499999999999999</v>
      </c>
      <c r="X39" s="18">
        <f t="shared" si="1"/>
        <v>0.20499999999999999</v>
      </c>
      <c r="Y39" s="18">
        <f t="shared" si="1"/>
        <v>0.20499999999999999</v>
      </c>
      <c r="Z39" s="20"/>
      <c r="AA39" s="38"/>
      <c r="AB39" s="45">
        <v>5</v>
      </c>
      <c r="AC39" s="17">
        <f t="shared" si="4"/>
        <v>3873.9323475986998</v>
      </c>
      <c r="AD39" s="17">
        <f t="shared" si="2"/>
        <v>4123.4837476871007</v>
      </c>
      <c r="AE39" s="17">
        <f t="shared" si="2"/>
        <v>4292.0380747342997</v>
      </c>
      <c r="AF39" s="17">
        <f t="shared" si="2"/>
        <v>4470.5252564277998</v>
      </c>
      <c r="AG39" s="17">
        <f t="shared" si="2"/>
        <v>4636.3946707011</v>
      </c>
      <c r="AH39" s="17">
        <f t="shared" si="2"/>
        <v>4722.1134868964</v>
      </c>
      <c r="AI39" s="38"/>
      <c r="AJ39" s="33"/>
      <c r="AK39" s="33"/>
    </row>
    <row r="40" spans="1:37" x14ac:dyDescent="0.2">
      <c r="A40" s="10"/>
      <c r="B40" s="45">
        <v>4</v>
      </c>
      <c r="C40" s="43">
        <v>2802.62</v>
      </c>
      <c r="D40" s="19">
        <v>2993.55</v>
      </c>
      <c r="E40" s="20">
        <v>3153.75</v>
      </c>
      <c r="F40" s="19">
        <v>3253.48</v>
      </c>
      <c r="G40" s="20">
        <v>3353.2</v>
      </c>
      <c r="H40" s="19">
        <v>3411.6</v>
      </c>
      <c r="I40" s="10"/>
      <c r="K40" s="45">
        <v>4</v>
      </c>
      <c r="L40" s="19">
        <f t="shared" si="0"/>
        <v>2802.62</v>
      </c>
      <c r="M40" s="19">
        <f t="shared" si="0"/>
        <v>2993.55</v>
      </c>
      <c r="N40" s="19">
        <f t="shared" si="0"/>
        <v>3153.75</v>
      </c>
      <c r="O40" s="19">
        <f t="shared" si="0"/>
        <v>3253.48</v>
      </c>
      <c r="P40" s="19">
        <f t="shared" si="0"/>
        <v>3353.2</v>
      </c>
      <c r="Q40" s="19">
        <f t="shared" si="0"/>
        <v>3411.6</v>
      </c>
      <c r="S40" s="45">
        <v>4</v>
      </c>
      <c r="T40" s="18">
        <f t="shared" si="3"/>
        <v>0.20499999999999999</v>
      </c>
      <c r="U40" s="18">
        <f t="shared" si="1"/>
        <v>0.20499999999999999</v>
      </c>
      <c r="V40" s="18">
        <f t="shared" si="1"/>
        <v>0.20499999999999999</v>
      </c>
      <c r="W40" s="18">
        <f t="shared" si="1"/>
        <v>0.20499999999999999</v>
      </c>
      <c r="X40" s="18">
        <f t="shared" si="1"/>
        <v>0.20499999999999999</v>
      </c>
      <c r="Y40" s="18">
        <f t="shared" si="1"/>
        <v>0.20499999999999999</v>
      </c>
      <c r="Z40" s="20"/>
      <c r="AA40" s="38"/>
      <c r="AB40" s="45">
        <v>4</v>
      </c>
      <c r="AC40" s="17">
        <f t="shared" si="4"/>
        <v>3706.793220880601</v>
      </c>
      <c r="AD40" s="17">
        <f t="shared" si="2"/>
        <v>3959.3205095115009</v>
      </c>
      <c r="AE40" s="17">
        <f t="shared" si="2"/>
        <v>4171.2037737375003</v>
      </c>
      <c r="AF40" s="17">
        <f t="shared" si="2"/>
        <v>4303.1083801124005</v>
      </c>
      <c r="AG40" s="17">
        <f t="shared" si="2"/>
        <v>4434.9997603159991</v>
      </c>
      <c r="AH40" s="17">
        <f t="shared" si="2"/>
        <v>4512.2406007079999</v>
      </c>
      <c r="AI40" s="38"/>
      <c r="AJ40" s="33"/>
      <c r="AK40" s="33"/>
    </row>
    <row r="41" spans="1:37" x14ac:dyDescent="0.2">
      <c r="A41" s="10"/>
      <c r="B41" s="45">
        <v>3</v>
      </c>
      <c r="C41" s="43">
        <v>2762.69</v>
      </c>
      <c r="D41" s="19">
        <v>2968.02</v>
      </c>
      <c r="E41" s="20">
        <v>3017.99</v>
      </c>
      <c r="F41" s="19">
        <v>3132.21</v>
      </c>
      <c r="G41" s="20">
        <v>3217.92</v>
      </c>
      <c r="H41" s="19">
        <v>3296.43</v>
      </c>
      <c r="I41" s="10"/>
      <c r="K41" s="45">
        <v>3</v>
      </c>
      <c r="L41" s="19">
        <f t="shared" si="0"/>
        <v>2762.69</v>
      </c>
      <c r="M41" s="19">
        <f t="shared" si="0"/>
        <v>2968.02</v>
      </c>
      <c r="N41" s="19">
        <f t="shared" si="0"/>
        <v>3017.99</v>
      </c>
      <c r="O41" s="19">
        <f t="shared" si="0"/>
        <v>3132.21</v>
      </c>
      <c r="P41" s="19">
        <f t="shared" si="0"/>
        <v>3217.92</v>
      </c>
      <c r="Q41" s="19">
        <f t="shared" si="0"/>
        <v>3296.43</v>
      </c>
      <c r="S41" s="45">
        <v>3</v>
      </c>
      <c r="T41" s="18">
        <f t="shared" si="3"/>
        <v>0.20499999999999999</v>
      </c>
      <c r="U41" s="18">
        <f t="shared" si="1"/>
        <v>0.20499999999999999</v>
      </c>
      <c r="V41" s="18">
        <f t="shared" si="1"/>
        <v>0.20499999999999999</v>
      </c>
      <c r="W41" s="18">
        <f t="shared" si="1"/>
        <v>0.20499999999999999</v>
      </c>
      <c r="X41" s="18">
        <f t="shared" si="1"/>
        <v>0.20499999999999999</v>
      </c>
      <c r="Y41" s="18">
        <f t="shared" si="1"/>
        <v>0.20499999999999999</v>
      </c>
      <c r="Z41" s="20"/>
      <c r="AA41" s="38"/>
      <c r="AB41" s="45">
        <v>3</v>
      </c>
      <c r="AC41" s="17">
        <f t="shared" si="4"/>
        <v>3653.9811188796998</v>
      </c>
      <c r="AD41" s="17">
        <f t="shared" si="2"/>
        <v>3925.5540941825998</v>
      </c>
      <c r="AE41" s="17">
        <f t="shared" si="2"/>
        <v>3991.6452721686996</v>
      </c>
      <c r="AF41" s="17">
        <f t="shared" si="2"/>
        <v>4142.7146007573001</v>
      </c>
      <c r="AG41" s="17">
        <f t="shared" si="2"/>
        <v>4256.0761149696</v>
      </c>
      <c r="AH41" s="17">
        <f t="shared" si="2"/>
        <v>4359.9147858458991</v>
      </c>
      <c r="AI41" s="38"/>
      <c r="AJ41" s="33"/>
      <c r="AK41" s="33"/>
    </row>
    <row r="42" spans="1:37" x14ac:dyDescent="0.2">
      <c r="A42" s="10"/>
      <c r="B42" s="45" t="s">
        <v>23</v>
      </c>
      <c r="C42" s="43">
        <v>2601.6</v>
      </c>
      <c r="D42" s="19">
        <v>2835.82</v>
      </c>
      <c r="E42" s="20">
        <v>2921.62</v>
      </c>
      <c r="F42" s="19">
        <v>3036.03</v>
      </c>
      <c r="G42" s="20">
        <v>3114.63</v>
      </c>
      <c r="H42" s="19">
        <v>3229.97</v>
      </c>
      <c r="I42" s="10"/>
      <c r="K42" s="45" t="s">
        <v>23</v>
      </c>
      <c r="L42" s="19">
        <f t="shared" si="0"/>
        <v>2601.6</v>
      </c>
      <c r="M42" s="19">
        <f t="shared" si="0"/>
        <v>2835.82</v>
      </c>
      <c r="N42" s="19">
        <f t="shared" si="0"/>
        <v>2921.62</v>
      </c>
      <c r="O42" s="19">
        <f t="shared" si="0"/>
        <v>3036.03</v>
      </c>
      <c r="P42" s="19">
        <f t="shared" si="0"/>
        <v>3114.63</v>
      </c>
      <c r="Q42" s="19">
        <f t="shared" si="0"/>
        <v>3229.97</v>
      </c>
      <c r="S42" s="45" t="s">
        <v>23</v>
      </c>
      <c r="T42" s="18">
        <f t="shared" si="3"/>
        <v>0.20499999999999999</v>
      </c>
      <c r="U42" s="18">
        <f t="shared" si="1"/>
        <v>0.20499999999999999</v>
      </c>
      <c r="V42" s="18">
        <f t="shared" si="1"/>
        <v>0.20499999999999999</v>
      </c>
      <c r="W42" s="18">
        <f t="shared" si="1"/>
        <v>0.20499999999999999</v>
      </c>
      <c r="X42" s="18">
        <f t="shared" si="1"/>
        <v>0.20499999999999999</v>
      </c>
      <c r="Y42" s="18">
        <f t="shared" si="1"/>
        <v>0.20499999999999999</v>
      </c>
      <c r="Z42" s="20"/>
      <c r="AA42" s="38"/>
      <c r="AB42" s="45" t="s">
        <v>23</v>
      </c>
      <c r="AC42" s="17">
        <f t="shared" si="4"/>
        <v>3440.9207254079993</v>
      </c>
      <c r="AD42" s="17">
        <f t="shared" si="2"/>
        <v>3750.704109596601</v>
      </c>
      <c r="AE42" s="17">
        <f t="shared" si="2"/>
        <v>3864.1846593506002</v>
      </c>
      <c r="AF42" s="17">
        <f t="shared" si="2"/>
        <v>4015.5052851939004</v>
      </c>
      <c r="AG42" s="17">
        <f t="shared" si="2"/>
        <v>4119.4629916119002</v>
      </c>
      <c r="AH42" s="17">
        <f t="shared" si="2"/>
        <v>4272.0136513860998</v>
      </c>
      <c r="AI42" s="38"/>
      <c r="AJ42" s="33"/>
      <c r="AK42" s="33"/>
    </row>
    <row r="43" spans="1:37" x14ac:dyDescent="0.2">
      <c r="A43" s="10"/>
      <c r="B43" s="45">
        <v>2</v>
      </c>
      <c r="C43" s="22">
        <v>2582.16</v>
      </c>
      <c r="D43" s="15">
        <v>2784.28</v>
      </c>
      <c r="E43" s="16">
        <v>2834.67</v>
      </c>
      <c r="F43" s="15">
        <v>2906.58</v>
      </c>
      <c r="G43" s="16">
        <v>3064.63</v>
      </c>
      <c r="H43" s="15">
        <v>3229.97</v>
      </c>
      <c r="I43" s="10"/>
      <c r="K43" s="45">
        <v>2</v>
      </c>
      <c r="L43" s="19">
        <f t="shared" si="0"/>
        <v>2582.16</v>
      </c>
      <c r="M43" s="19">
        <f t="shared" si="0"/>
        <v>2784.28</v>
      </c>
      <c r="N43" s="19">
        <f t="shared" si="0"/>
        <v>2834.67</v>
      </c>
      <c r="O43" s="19">
        <f t="shared" si="0"/>
        <v>2906.58</v>
      </c>
      <c r="P43" s="19">
        <f t="shared" si="0"/>
        <v>3064.63</v>
      </c>
      <c r="Q43" s="19">
        <f t="shared" si="0"/>
        <v>3229.97</v>
      </c>
      <c r="S43" s="45">
        <v>2</v>
      </c>
      <c r="T43" s="18">
        <f t="shared" si="3"/>
        <v>0.20499999999999999</v>
      </c>
      <c r="U43" s="18">
        <f t="shared" si="3"/>
        <v>0.20499999999999999</v>
      </c>
      <c r="V43" s="18">
        <f t="shared" si="3"/>
        <v>0.20499999999999999</v>
      </c>
      <c r="W43" s="18">
        <f t="shared" si="3"/>
        <v>0.20499999999999999</v>
      </c>
      <c r="X43" s="18">
        <f t="shared" si="3"/>
        <v>0.20499999999999999</v>
      </c>
      <c r="Y43" s="18">
        <f t="shared" si="3"/>
        <v>0.20499999999999999</v>
      </c>
      <c r="Z43" s="20"/>
      <c r="AA43" s="38"/>
      <c r="AB43" s="45">
        <v>2</v>
      </c>
      <c r="AC43" s="17">
        <f t="shared" si="4"/>
        <v>3415.2090484007999</v>
      </c>
      <c r="AD43" s="17">
        <f t="shared" ref="AD43:AD44" si="5">(IF(U43&lt;1, (12*D43+D43*D73)* (1+$C$21+U43)*$C$15*$C$18/12, (( 12*D43+D43*D73)* (1+$C$21)+12*U43)*$C$15*$C$18/12))</f>
        <v>3682.5364227163996</v>
      </c>
      <c r="AE43" s="17">
        <f t="shared" ref="AE43:AE44" si="6">(IF(V43&lt;1, (12*E43+E43*E73)* (1+$C$21+V43)*$C$15*$C$18/12, (( 12*E43+E43*E73)* (1+$C$21)+12*V43)*$C$15*$C$18/12))</f>
        <v>3749.1830998971004</v>
      </c>
      <c r="AF43" s="17">
        <f t="shared" ref="AF43:AF44" si="7">(IF(W43&lt;1, (12*F43+F43*F73)* (1+$C$21+W43)*$C$15*$C$18/12, (( 12*F43+F43*F73)* (1+$C$21)+12*W43)*$C$15*$C$18/12))</f>
        <v>3844.2924977153998</v>
      </c>
      <c r="AG43" s="17">
        <f t="shared" ref="AG43:AG44" si="8">(IF(X43&lt;1, (12*G43+G43*G73)* (1+$C$21+X43)*$C$15*$C$18/12, (( 12*G43+G43*G73)* (1+$C$21)+12*X43)*$C$15*$C$18/12))</f>
        <v>4053.3321351118993</v>
      </c>
      <c r="AH43" s="17">
        <f t="shared" ref="AH43:AH44" si="9">(IF(Y43&lt;1, (12*H43+H43*H73)* (1+$C$21+Y43)*$C$15*$C$18/12, (( 12*H43+H43*H73)* (1+$C$21)+12*Y43)*$C$15*$C$18/12))</f>
        <v>4272.0136513860998</v>
      </c>
      <c r="AI43" s="38"/>
      <c r="AJ43" s="33"/>
      <c r="AK43" s="33"/>
    </row>
    <row r="44" spans="1:37" x14ac:dyDescent="0.2">
      <c r="A44" s="10"/>
      <c r="B44" s="46">
        <v>1</v>
      </c>
      <c r="C44" s="44"/>
      <c r="D44" s="24">
        <v>2355.52</v>
      </c>
      <c r="E44" s="25">
        <v>2388.86</v>
      </c>
      <c r="F44" s="24">
        <v>2430.5500000000002</v>
      </c>
      <c r="G44" s="25">
        <v>2469.42</v>
      </c>
      <c r="H44" s="24">
        <v>2569.4699999999998</v>
      </c>
      <c r="I44" s="10"/>
      <c r="K44" s="46">
        <v>1</v>
      </c>
      <c r="L44" s="26">
        <f t="shared" si="0"/>
        <v>0</v>
      </c>
      <c r="M44" s="26">
        <f t="shared" si="0"/>
        <v>2355.52</v>
      </c>
      <c r="N44" s="26">
        <f t="shared" si="0"/>
        <v>2388.86</v>
      </c>
      <c r="O44" s="26">
        <f t="shared" si="0"/>
        <v>2430.5500000000002</v>
      </c>
      <c r="P44" s="26">
        <f t="shared" si="0"/>
        <v>2469.42</v>
      </c>
      <c r="Q44" s="26">
        <f t="shared" si="0"/>
        <v>2569.4699999999998</v>
      </c>
      <c r="S44" s="46">
        <v>1</v>
      </c>
      <c r="T44" s="27">
        <f t="shared" si="3"/>
        <v>0</v>
      </c>
      <c r="U44" s="27">
        <f t="shared" si="3"/>
        <v>0.20499999999999999</v>
      </c>
      <c r="V44" s="27">
        <f t="shared" si="3"/>
        <v>0.20499999999999999</v>
      </c>
      <c r="W44" s="27">
        <f t="shared" si="3"/>
        <v>0.20499999999999999</v>
      </c>
      <c r="X44" s="27">
        <f t="shared" si="3"/>
        <v>0.20499999999999999</v>
      </c>
      <c r="Y44" s="27">
        <f t="shared" si="3"/>
        <v>0.20499999999999999</v>
      </c>
      <c r="Z44" s="20"/>
      <c r="AA44" s="38"/>
      <c r="AB44" s="46">
        <v>1</v>
      </c>
      <c r="AC44" s="28">
        <f t="shared" si="4"/>
        <v>0</v>
      </c>
      <c r="AD44" s="28">
        <f t="shared" si="5"/>
        <v>3115.4511020575997</v>
      </c>
      <c r="AE44" s="28">
        <f t="shared" si="6"/>
        <v>3159.5471571718003</v>
      </c>
      <c r="AF44" s="28">
        <f t="shared" si="7"/>
        <v>3214.6870653215005</v>
      </c>
      <c r="AG44" s="28">
        <f t="shared" si="8"/>
        <v>3266.0971931646</v>
      </c>
      <c r="AH44" s="28">
        <f t="shared" si="9"/>
        <v>3398.4250370210998</v>
      </c>
      <c r="AI44" s="38"/>
      <c r="AJ44" s="33"/>
      <c r="AK44" s="33"/>
    </row>
    <row r="45" spans="1:37" x14ac:dyDescent="0.2">
      <c r="A45" s="10"/>
      <c r="B45" s="10"/>
      <c r="C45" s="10"/>
      <c r="D45" s="10"/>
      <c r="E45" s="10"/>
      <c r="F45" s="10"/>
      <c r="G45" s="10"/>
      <c r="H45" s="10"/>
      <c r="I45" s="10"/>
      <c r="K45" s="52"/>
      <c r="L45" s="20"/>
      <c r="M45" s="20"/>
      <c r="N45" s="20"/>
      <c r="O45" s="20"/>
      <c r="P45" s="20"/>
      <c r="Q45" s="20"/>
      <c r="S45" s="52"/>
      <c r="T45" s="48"/>
      <c r="U45" s="48"/>
      <c r="V45" s="48"/>
      <c r="W45" s="48"/>
      <c r="X45" s="48"/>
      <c r="Y45" s="48"/>
      <c r="Z45" s="20"/>
      <c r="AA45" s="38"/>
      <c r="AB45" s="38"/>
      <c r="AC45" s="38"/>
      <c r="AD45" s="38"/>
      <c r="AE45" s="38"/>
      <c r="AF45" s="38"/>
      <c r="AG45" s="38"/>
      <c r="AH45" s="38"/>
      <c r="AI45" s="38"/>
      <c r="AJ45" s="33"/>
      <c r="AK45" s="33"/>
    </row>
    <row r="46" spans="1:37" x14ac:dyDescent="0.2">
      <c r="A46" s="10"/>
      <c r="B46" s="70" t="s">
        <v>17</v>
      </c>
      <c r="C46" s="71"/>
      <c r="D46" s="51"/>
      <c r="E46" s="51"/>
      <c r="F46" s="51"/>
      <c r="G46" s="51"/>
      <c r="H46" s="51"/>
      <c r="I46" s="10"/>
      <c r="K46" s="52"/>
      <c r="L46" s="20"/>
      <c r="M46" s="20"/>
      <c r="N46" s="20"/>
      <c r="O46" s="20"/>
      <c r="P46" s="20"/>
      <c r="Q46" s="20"/>
      <c r="S46" s="52"/>
      <c r="T46" s="48"/>
      <c r="U46" s="48"/>
      <c r="V46" s="48"/>
      <c r="W46" s="48"/>
      <c r="X46" s="48"/>
      <c r="Y46" s="48"/>
      <c r="Z46" s="20"/>
      <c r="AA46" s="35"/>
      <c r="AB46" s="52"/>
      <c r="AC46" s="20"/>
      <c r="AD46" s="20"/>
      <c r="AE46" s="20"/>
      <c r="AF46" s="20"/>
      <c r="AG46" s="20"/>
      <c r="AH46" s="20"/>
      <c r="AI46" s="35"/>
      <c r="AJ46" s="33"/>
      <c r="AK46" s="33"/>
    </row>
    <row r="47" spans="1:37" x14ac:dyDescent="0.2">
      <c r="A47" s="10"/>
      <c r="B47" s="2" t="s">
        <v>1</v>
      </c>
      <c r="C47" s="3" t="s">
        <v>14</v>
      </c>
      <c r="D47" s="51"/>
      <c r="E47" s="51"/>
      <c r="F47" s="51"/>
      <c r="G47" s="51"/>
      <c r="H47" s="51"/>
      <c r="I47" s="10"/>
      <c r="K47" s="52"/>
      <c r="L47" s="20"/>
      <c r="M47" s="20"/>
      <c r="N47" s="20"/>
      <c r="O47" s="20"/>
      <c r="P47" s="20"/>
      <c r="Q47" s="20"/>
      <c r="S47" s="52"/>
      <c r="T47" s="48"/>
      <c r="U47" s="48"/>
      <c r="V47" s="48"/>
      <c r="W47" s="48"/>
      <c r="X47" s="48"/>
      <c r="Y47" s="48"/>
      <c r="Z47" s="20"/>
      <c r="AA47" s="35"/>
      <c r="AB47" s="52"/>
      <c r="AC47" s="20"/>
      <c r="AD47" s="20"/>
      <c r="AE47" s="20"/>
      <c r="AF47" s="20"/>
      <c r="AG47" s="20"/>
      <c r="AH47" s="20"/>
      <c r="AI47" s="35"/>
      <c r="AJ47" s="33"/>
      <c r="AK47" s="33"/>
    </row>
    <row r="48" spans="1:37" x14ac:dyDescent="0.2">
      <c r="A48" s="10"/>
      <c r="B48" s="6">
        <v>520</v>
      </c>
      <c r="C48" s="7">
        <v>0.28239999999999998</v>
      </c>
      <c r="D48" s="51"/>
      <c r="E48" s="51"/>
      <c r="F48" s="51"/>
      <c r="G48" s="51"/>
      <c r="H48" s="51"/>
      <c r="I48" s="10"/>
      <c r="K48" s="52"/>
      <c r="L48" s="20"/>
      <c r="M48" s="20"/>
      <c r="N48" s="20"/>
      <c r="O48" s="20"/>
      <c r="P48" s="20"/>
      <c r="Q48" s="20"/>
      <c r="S48" s="52"/>
      <c r="T48" s="48"/>
      <c r="U48" s="48"/>
      <c r="V48" s="48"/>
      <c r="W48" s="48"/>
      <c r="X48" s="48"/>
      <c r="Y48" s="48"/>
      <c r="Z48" s="20"/>
      <c r="AA48" s="35"/>
      <c r="AB48" s="52"/>
      <c r="AC48" s="20"/>
      <c r="AD48" s="20"/>
      <c r="AE48" s="20"/>
      <c r="AF48" s="20"/>
      <c r="AG48" s="20"/>
      <c r="AH48" s="20"/>
      <c r="AI48" s="35"/>
      <c r="AJ48" s="33"/>
      <c r="AK48" s="33"/>
    </row>
    <row r="49" spans="1:37" x14ac:dyDescent="0.2">
      <c r="A49" s="10"/>
      <c r="B49" s="6">
        <v>835.66</v>
      </c>
      <c r="C49" s="7">
        <v>0.25</v>
      </c>
      <c r="D49" s="51"/>
      <c r="E49" s="51"/>
      <c r="F49" s="51"/>
      <c r="G49" s="51"/>
      <c r="H49" s="51"/>
      <c r="I49" s="10"/>
      <c r="K49" s="52"/>
      <c r="L49" s="20"/>
      <c r="M49" s="20"/>
      <c r="N49" s="20"/>
      <c r="O49" s="20"/>
      <c r="P49" s="20"/>
      <c r="Q49" s="20"/>
      <c r="S49" s="52"/>
      <c r="T49" s="48"/>
      <c r="U49" s="48"/>
      <c r="V49" s="48"/>
      <c r="W49" s="48"/>
      <c r="X49" s="48"/>
      <c r="Y49" s="48"/>
      <c r="Z49" s="20"/>
      <c r="AA49" s="35"/>
      <c r="AB49" s="52"/>
      <c r="AC49" s="20"/>
      <c r="AD49" s="20"/>
      <c r="AE49" s="20"/>
      <c r="AF49" s="20"/>
      <c r="AG49" s="20"/>
      <c r="AH49" s="20"/>
      <c r="AI49" s="35"/>
      <c r="AJ49" s="33"/>
      <c r="AK49" s="33"/>
    </row>
    <row r="50" spans="1:37" x14ac:dyDescent="0.2">
      <c r="A50" s="10"/>
      <c r="B50" s="6">
        <v>2000</v>
      </c>
      <c r="C50" s="7">
        <v>0.21</v>
      </c>
      <c r="D50" s="51"/>
      <c r="E50" s="51"/>
      <c r="F50" s="51"/>
      <c r="G50" s="51"/>
      <c r="H50" s="51"/>
      <c r="I50" s="10"/>
      <c r="K50" s="52"/>
      <c r="L50" s="20"/>
      <c r="M50" s="20"/>
      <c r="N50" s="20"/>
      <c r="O50" s="20"/>
      <c r="P50" s="20"/>
      <c r="Q50" s="20"/>
      <c r="S50" s="52"/>
      <c r="T50" s="48"/>
      <c r="U50" s="48"/>
      <c r="V50" s="48"/>
      <c r="W50" s="48"/>
      <c r="X50" s="48"/>
      <c r="Y50" s="48"/>
      <c r="Z50" s="20"/>
      <c r="AA50" s="35"/>
      <c r="AB50" s="52"/>
      <c r="AC50" s="20"/>
      <c r="AD50" s="20"/>
      <c r="AE50" s="20"/>
      <c r="AF50" s="20"/>
      <c r="AG50" s="20"/>
      <c r="AH50" s="20"/>
      <c r="AI50" s="35"/>
      <c r="AJ50" s="33"/>
      <c r="AK50" s="33"/>
    </row>
    <row r="51" spans="1:37" x14ac:dyDescent="0.2">
      <c r="A51" s="10"/>
      <c r="B51" s="6">
        <v>4987.5</v>
      </c>
      <c r="C51" s="7">
        <v>0.20499999999999999</v>
      </c>
      <c r="D51" s="51"/>
      <c r="E51" s="51"/>
      <c r="F51" s="51"/>
      <c r="G51" s="51"/>
      <c r="H51" s="51"/>
      <c r="I51" s="10"/>
      <c r="K51" s="52"/>
      <c r="L51" s="20"/>
      <c r="M51" s="20"/>
      <c r="N51" s="20"/>
      <c r="O51" s="20"/>
      <c r="P51" s="20"/>
      <c r="Q51" s="20"/>
      <c r="S51" s="52"/>
      <c r="T51" s="48"/>
      <c r="U51" s="48"/>
      <c r="V51" s="48"/>
      <c r="W51" s="48"/>
      <c r="X51" s="48"/>
      <c r="Y51" s="48"/>
      <c r="Z51" s="20"/>
      <c r="AA51" s="35"/>
      <c r="AB51" s="52"/>
      <c r="AC51" s="20"/>
      <c r="AD51" s="20"/>
      <c r="AE51" s="20"/>
      <c r="AF51" s="20"/>
      <c r="AG51" s="20"/>
      <c r="AH51" s="20"/>
      <c r="AI51" s="35"/>
      <c r="AJ51" s="33"/>
      <c r="AK51" s="33"/>
    </row>
    <row r="52" spans="1:37" x14ac:dyDescent="0.2">
      <c r="A52" s="10"/>
      <c r="B52" s="6">
        <v>7100</v>
      </c>
      <c r="C52" s="7">
        <v>0.17799999999999999</v>
      </c>
      <c r="D52" s="51"/>
      <c r="E52" s="51"/>
      <c r="F52" s="51"/>
      <c r="G52" s="51"/>
      <c r="H52" s="51"/>
      <c r="I52" s="10"/>
      <c r="K52" s="52"/>
      <c r="L52" s="20"/>
      <c r="M52" s="20"/>
      <c r="N52" s="20"/>
      <c r="O52" s="20"/>
      <c r="P52" s="20"/>
      <c r="Q52" s="20"/>
      <c r="S52" s="52"/>
      <c r="T52" s="48"/>
      <c r="U52" s="48"/>
      <c r="V52" s="48"/>
      <c r="W52" s="48"/>
      <c r="X52" s="48"/>
      <c r="Y52" s="48"/>
      <c r="Z52" s="20"/>
      <c r="AA52" s="35"/>
      <c r="AB52" s="52"/>
      <c r="AC52" s="20"/>
      <c r="AD52" s="20"/>
      <c r="AE52" s="20"/>
      <c r="AF52" s="20"/>
      <c r="AG52" s="20"/>
      <c r="AH52" s="20"/>
      <c r="AI52" s="35"/>
      <c r="AJ52" s="33"/>
      <c r="AK52" s="33"/>
    </row>
    <row r="53" spans="1:37" x14ac:dyDescent="0.2">
      <c r="A53" s="10"/>
      <c r="B53" s="8" t="s">
        <v>2</v>
      </c>
      <c r="C53" s="9">
        <v>1262.6500000000001</v>
      </c>
      <c r="D53" s="51"/>
      <c r="E53" s="51"/>
      <c r="F53" s="51"/>
      <c r="G53" s="51"/>
      <c r="H53" s="51"/>
      <c r="I53" s="10"/>
      <c r="K53" s="52"/>
      <c r="L53" s="20"/>
      <c r="M53" s="20"/>
      <c r="N53" s="20"/>
      <c r="O53" s="20"/>
      <c r="P53" s="20"/>
      <c r="Q53" s="20"/>
      <c r="S53" s="52"/>
      <c r="T53" s="48"/>
      <c r="U53" s="48"/>
      <c r="V53" s="48"/>
      <c r="W53" s="48"/>
      <c r="X53" s="48"/>
      <c r="Y53" s="48"/>
      <c r="Z53" s="20"/>
      <c r="AA53" s="35"/>
      <c r="AB53" s="52"/>
      <c r="AC53" s="20"/>
      <c r="AD53" s="20"/>
      <c r="AE53" s="20"/>
      <c r="AF53" s="20"/>
      <c r="AG53" s="20"/>
      <c r="AH53" s="20"/>
      <c r="AI53" s="35"/>
      <c r="AJ53" s="33"/>
      <c r="AK53" s="33"/>
    </row>
    <row r="54" spans="1:37" x14ac:dyDescent="0.2">
      <c r="A54" s="10"/>
      <c r="B54" s="10"/>
      <c r="C54" s="10"/>
      <c r="D54" s="10"/>
      <c r="E54" s="10"/>
      <c r="F54" s="10"/>
      <c r="G54" s="10"/>
      <c r="H54" s="10"/>
      <c r="I54" s="10"/>
      <c r="Z54" s="33"/>
      <c r="AA54" s="35"/>
      <c r="AB54" s="35"/>
      <c r="AC54" s="35"/>
      <c r="AD54" s="35"/>
      <c r="AE54" s="35"/>
      <c r="AF54" s="35"/>
      <c r="AG54" s="35"/>
      <c r="AH54" s="35"/>
      <c r="AI54" s="35"/>
      <c r="AJ54" s="33"/>
      <c r="AK54" s="33"/>
    </row>
    <row r="55" spans="1:37" x14ac:dyDescent="0.2">
      <c r="A55" s="10"/>
      <c r="B55" s="70" t="s">
        <v>15</v>
      </c>
      <c r="C55" s="72"/>
      <c r="D55" s="72"/>
      <c r="E55" s="72"/>
      <c r="F55" s="72"/>
      <c r="G55" s="72"/>
      <c r="H55" s="71"/>
      <c r="I55" s="10"/>
      <c r="K55" s="50"/>
      <c r="L55" s="50"/>
      <c r="M55" s="50"/>
      <c r="N55" s="50"/>
      <c r="O55" s="50"/>
      <c r="P55" s="50"/>
      <c r="Q55" s="50"/>
      <c r="R55" s="35"/>
      <c r="S55" s="50"/>
      <c r="T55" s="50"/>
      <c r="U55" s="50"/>
      <c r="V55" s="50"/>
      <c r="W55" s="50"/>
      <c r="X55" s="50"/>
      <c r="Y55" s="50"/>
      <c r="Z55" s="34"/>
      <c r="AA55" s="35"/>
      <c r="AB55" s="35"/>
      <c r="AC55" s="35"/>
      <c r="AD55" s="35"/>
      <c r="AE55" s="35"/>
      <c r="AF55" s="35"/>
      <c r="AG55" s="35"/>
      <c r="AH55" s="35"/>
      <c r="AI55" s="35"/>
      <c r="AJ55" s="33"/>
      <c r="AK55" s="33"/>
    </row>
    <row r="56" spans="1:37" x14ac:dyDescent="0.2">
      <c r="A56" s="10"/>
      <c r="B56" s="11" t="s">
        <v>3</v>
      </c>
      <c r="C56" s="12" t="s">
        <v>4</v>
      </c>
      <c r="D56" s="13" t="s">
        <v>5</v>
      </c>
      <c r="E56" s="12" t="s">
        <v>6</v>
      </c>
      <c r="F56" s="13" t="s">
        <v>7</v>
      </c>
      <c r="G56" s="13" t="s">
        <v>8</v>
      </c>
      <c r="H56" s="14" t="s">
        <v>9</v>
      </c>
      <c r="I56" s="10"/>
      <c r="K56" s="49"/>
      <c r="L56" s="35"/>
      <c r="M56" s="35"/>
      <c r="N56" s="35"/>
      <c r="O56" s="35"/>
      <c r="P56" s="35"/>
      <c r="Q56" s="35"/>
      <c r="R56" s="35"/>
      <c r="S56" s="49"/>
      <c r="T56" s="35"/>
      <c r="U56" s="35"/>
      <c r="V56" s="35"/>
      <c r="W56" s="35"/>
      <c r="X56" s="35"/>
      <c r="Y56" s="35"/>
      <c r="Z56" s="33"/>
      <c r="AA56" s="35"/>
      <c r="AB56" s="35"/>
      <c r="AC56" s="35"/>
      <c r="AD56" s="35"/>
      <c r="AE56" s="35"/>
      <c r="AF56" s="35"/>
      <c r="AG56" s="35"/>
      <c r="AH56" s="35"/>
      <c r="AI56" s="35"/>
    </row>
    <row r="57" spans="1:37" x14ac:dyDescent="0.2">
      <c r="A57" s="10"/>
      <c r="B57" s="45">
        <v>15</v>
      </c>
      <c r="C57" s="30">
        <v>0.51780000000000004</v>
      </c>
      <c r="D57" s="30">
        <v>0.51780000000000004</v>
      </c>
      <c r="E57" s="30">
        <v>0.51780000000000004</v>
      </c>
      <c r="F57" s="30">
        <v>0.51780000000000004</v>
      </c>
      <c r="G57" s="30">
        <v>0.51780000000000004</v>
      </c>
      <c r="H57" s="30">
        <v>0.51780000000000004</v>
      </c>
      <c r="I57" s="10"/>
      <c r="K57" s="52"/>
      <c r="L57" s="20"/>
      <c r="M57" s="20"/>
      <c r="N57" s="20"/>
      <c r="O57" s="20"/>
      <c r="P57" s="20"/>
      <c r="Q57" s="20"/>
      <c r="R57" s="35"/>
      <c r="S57" s="52"/>
      <c r="T57" s="48"/>
      <c r="U57" s="48"/>
      <c r="V57" s="48"/>
      <c r="W57" s="48"/>
      <c r="X57" s="48"/>
      <c r="Y57" s="48"/>
      <c r="Z57" s="20"/>
      <c r="AA57" s="35"/>
      <c r="AB57" s="35"/>
      <c r="AC57" s="35"/>
      <c r="AD57" s="35"/>
      <c r="AE57" s="35"/>
      <c r="AF57" s="35"/>
      <c r="AG57" s="35"/>
      <c r="AH57" s="35"/>
      <c r="AI57" s="35"/>
    </row>
    <row r="58" spans="1:37" x14ac:dyDescent="0.2">
      <c r="A58" s="10"/>
      <c r="B58" s="45">
        <v>14</v>
      </c>
      <c r="C58" s="30">
        <v>0.51780000000000004</v>
      </c>
      <c r="D58" s="30">
        <v>0.51780000000000004</v>
      </c>
      <c r="E58" s="30">
        <v>0.51780000000000004</v>
      </c>
      <c r="F58" s="30">
        <v>0.51780000000000004</v>
      </c>
      <c r="G58" s="30">
        <v>0.51780000000000004</v>
      </c>
      <c r="H58" s="30">
        <v>0.51780000000000004</v>
      </c>
      <c r="I58" s="10"/>
      <c r="K58" s="52"/>
      <c r="L58" s="20"/>
      <c r="M58" s="20"/>
      <c r="N58" s="20"/>
      <c r="O58" s="20"/>
      <c r="P58" s="20"/>
      <c r="Q58" s="20"/>
      <c r="R58" s="35"/>
      <c r="S58" s="52"/>
      <c r="T58" s="48"/>
      <c r="U58" s="48"/>
      <c r="V58" s="48"/>
      <c r="W58" s="48"/>
      <c r="X58" s="48"/>
      <c r="Y58" s="48"/>
      <c r="Z58" s="20"/>
      <c r="AA58" s="35"/>
      <c r="AB58" s="35"/>
      <c r="AC58" s="35"/>
      <c r="AD58" s="35"/>
      <c r="AE58" s="35"/>
      <c r="AF58" s="35"/>
      <c r="AG58" s="35"/>
      <c r="AH58" s="35"/>
      <c r="AI58" s="35"/>
    </row>
    <row r="59" spans="1:37" x14ac:dyDescent="0.2">
      <c r="A59" s="10"/>
      <c r="B59" s="45">
        <v>13</v>
      </c>
      <c r="C59" s="30">
        <v>0.51780000000000004</v>
      </c>
      <c r="D59" s="30">
        <v>0.51780000000000004</v>
      </c>
      <c r="E59" s="30">
        <v>0.51780000000000004</v>
      </c>
      <c r="F59" s="30">
        <v>0.51780000000000004</v>
      </c>
      <c r="G59" s="30">
        <v>0.51780000000000004</v>
      </c>
      <c r="H59" s="30">
        <v>0.51780000000000004</v>
      </c>
      <c r="I59" s="10"/>
      <c r="K59" s="52"/>
      <c r="L59" s="20"/>
      <c r="M59" s="20"/>
      <c r="N59" s="20"/>
      <c r="O59" s="20"/>
      <c r="P59" s="20"/>
      <c r="Q59" s="20"/>
      <c r="R59" s="35"/>
      <c r="S59" s="52"/>
      <c r="T59" s="48"/>
      <c r="U59" s="48"/>
      <c r="V59" s="48"/>
      <c r="W59" s="48"/>
      <c r="X59" s="48"/>
      <c r="Y59" s="48"/>
      <c r="Z59" s="20"/>
      <c r="AA59" s="35"/>
      <c r="AB59" s="35"/>
      <c r="AC59" s="35"/>
      <c r="AD59" s="35"/>
      <c r="AE59" s="35"/>
      <c r="AF59" s="35"/>
      <c r="AG59" s="35"/>
      <c r="AH59" s="35"/>
      <c r="AI59" s="35"/>
    </row>
    <row r="60" spans="1:37" x14ac:dyDescent="0.2">
      <c r="A60" s="10"/>
      <c r="B60" s="47">
        <v>12</v>
      </c>
      <c r="C60" s="29">
        <v>0.70279999999999998</v>
      </c>
      <c r="D60" s="29">
        <v>0.70279999999999998</v>
      </c>
      <c r="E60" s="29">
        <v>0.70279999999999998</v>
      </c>
      <c r="F60" s="29">
        <v>0.70279999999999998</v>
      </c>
      <c r="G60" s="29">
        <v>0.70279999999999998</v>
      </c>
      <c r="H60" s="29">
        <v>0.70279999999999998</v>
      </c>
      <c r="I60" s="10"/>
      <c r="K60" s="52"/>
      <c r="L60" s="20"/>
      <c r="M60" s="20"/>
      <c r="N60" s="20"/>
      <c r="O60" s="20"/>
      <c r="P60" s="20"/>
      <c r="Q60" s="20"/>
      <c r="R60" s="35"/>
      <c r="S60" s="52"/>
      <c r="T60" s="48"/>
      <c r="U60" s="48"/>
      <c r="V60" s="48"/>
      <c r="W60" s="48"/>
      <c r="X60" s="48"/>
      <c r="Y60" s="48"/>
      <c r="Z60" s="20"/>
      <c r="AA60" s="35"/>
      <c r="AB60" s="35"/>
      <c r="AC60" s="35"/>
      <c r="AD60" s="35"/>
      <c r="AE60" s="35"/>
      <c r="AF60" s="35"/>
      <c r="AG60" s="35"/>
      <c r="AH60" s="35"/>
      <c r="AI60" s="35"/>
    </row>
    <row r="61" spans="1:37" x14ac:dyDescent="0.2">
      <c r="A61" s="10"/>
      <c r="B61" s="47">
        <v>11</v>
      </c>
      <c r="C61" s="29">
        <v>0.70279999999999998</v>
      </c>
      <c r="D61" s="29">
        <v>0.70279999999999998</v>
      </c>
      <c r="E61" s="29">
        <v>0.70279999999999998</v>
      </c>
      <c r="F61" s="29">
        <v>0.70279999999999998</v>
      </c>
      <c r="G61" s="29">
        <v>0.70279999999999998</v>
      </c>
      <c r="H61" s="29">
        <v>0.70279999999999998</v>
      </c>
      <c r="I61" s="10"/>
      <c r="K61" s="52"/>
      <c r="L61" s="20"/>
      <c r="M61" s="20"/>
      <c r="N61" s="20"/>
      <c r="O61" s="20"/>
      <c r="P61" s="20"/>
      <c r="Q61" s="20"/>
      <c r="R61" s="35"/>
      <c r="S61" s="52"/>
      <c r="T61" s="48"/>
      <c r="U61" s="48"/>
      <c r="V61" s="48"/>
      <c r="W61" s="48"/>
      <c r="X61" s="48"/>
      <c r="Y61" s="48"/>
      <c r="Z61" s="20"/>
      <c r="AA61" s="35"/>
      <c r="AB61" s="35"/>
      <c r="AC61" s="35"/>
      <c r="AD61" s="35"/>
      <c r="AE61" s="35"/>
      <c r="AF61" s="35"/>
      <c r="AG61" s="35"/>
      <c r="AH61" s="35"/>
      <c r="AI61" s="35"/>
    </row>
    <row r="62" spans="1:37" x14ac:dyDescent="0.2">
      <c r="A62" s="10"/>
      <c r="B62" s="47">
        <v>10</v>
      </c>
      <c r="C62" s="29">
        <v>0.70279999999999998</v>
      </c>
      <c r="D62" s="29">
        <v>0.70279999999999998</v>
      </c>
      <c r="E62" s="29">
        <v>0.70279999999999998</v>
      </c>
      <c r="F62" s="29">
        <v>0.70279999999999998</v>
      </c>
      <c r="G62" s="29">
        <v>0.70279999999999998</v>
      </c>
      <c r="H62" s="29">
        <v>0.70279999999999998</v>
      </c>
      <c r="I62" s="10"/>
      <c r="K62" s="52"/>
      <c r="L62" s="20"/>
      <c r="M62" s="20"/>
      <c r="N62" s="20"/>
      <c r="O62" s="20"/>
      <c r="P62" s="20"/>
      <c r="Q62" s="20"/>
      <c r="R62" s="35"/>
      <c r="S62" s="52"/>
      <c r="T62" s="48"/>
      <c r="U62" s="48"/>
      <c r="V62" s="48"/>
      <c r="W62" s="48"/>
      <c r="X62" s="48"/>
      <c r="Y62" s="48"/>
      <c r="Z62" s="20"/>
      <c r="AA62" s="35"/>
      <c r="AB62" s="35"/>
      <c r="AC62" s="35"/>
      <c r="AD62" s="35"/>
      <c r="AE62" s="35"/>
      <c r="AF62" s="35"/>
      <c r="AG62" s="35"/>
      <c r="AH62" s="35"/>
      <c r="AI62" s="35"/>
    </row>
    <row r="63" spans="1:37" x14ac:dyDescent="0.2">
      <c r="A63" s="10"/>
      <c r="B63" s="47" t="s">
        <v>22</v>
      </c>
      <c r="C63" s="29">
        <v>0.70279999999999998</v>
      </c>
      <c r="D63" s="29">
        <v>0.70279999999999998</v>
      </c>
      <c r="E63" s="29">
        <v>0.70279999999999998</v>
      </c>
      <c r="F63" s="29">
        <v>0.70279999999999998</v>
      </c>
      <c r="G63" s="29">
        <v>0.70279999999999998</v>
      </c>
      <c r="H63" s="29">
        <v>0.70279999999999998</v>
      </c>
      <c r="I63" s="10"/>
      <c r="K63" s="52"/>
      <c r="L63" s="20"/>
      <c r="M63" s="20"/>
      <c r="N63" s="20"/>
      <c r="O63" s="20"/>
      <c r="P63" s="20"/>
      <c r="Q63" s="20"/>
      <c r="R63" s="35"/>
      <c r="S63" s="52"/>
      <c r="T63" s="48"/>
      <c r="U63" s="48"/>
      <c r="V63" s="48"/>
      <c r="W63" s="48"/>
      <c r="X63" s="48"/>
      <c r="Y63" s="48"/>
      <c r="Z63" s="20"/>
      <c r="AA63" s="35"/>
      <c r="AB63" s="35"/>
      <c r="AC63" s="35"/>
      <c r="AD63" s="35"/>
      <c r="AE63" s="35"/>
      <c r="AF63" s="35"/>
      <c r="AG63" s="35"/>
      <c r="AH63" s="35"/>
      <c r="AI63" s="35"/>
    </row>
    <row r="64" spans="1:37" x14ac:dyDescent="0.2">
      <c r="A64" s="10"/>
      <c r="B64" s="47" t="s">
        <v>12</v>
      </c>
      <c r="C64" s="29">
        <v>0.70279999999999998</v>
      </c>
      <c r="D64" s="29">
        <v>0.70279999999999998</v>
      </c>
      <c r="E64" s="29">
        <v>0.70279999999999998</v>
      </c>
      <c r="F64" s="29">
        <v>0.70279999999999998</v>
      </c>
      <c r="G64" s="29">
        <v>0.70279999999999998</v>
      </c>
      <c r="H64" s="29">
        <v>0.70279999999999998</v>
      </c>
      <c r="I64" s="10"/>
      <c r="K64" s="52"/>
      <c r="L64" s="20"/>
      <c r="M64" s="20"/>
      <c r="N64" s="20"/>
      <c r="O64" s="20"/>
      <c r="P64" s="20"/>
      <c r="Q64" s="20"/>
      <c r="R64" s="35"/>
      <c r="S64" s="52"/>
      <c r="T64" s="48"/>
      <c r="U64" s="48"/>
      <c r="V64" s="48"/>
      <c r="W64" s="48"/>
      <c r="X64" s="48"/>
      <c r="Y64" s="48"/>
      <c r="Z64" s="20"/>
      <c r="AA64" s="35"/>
      <c r="AB64" s="35"/>
      <c r="AC64" s="35"/>
      <c r="AD64" s="35"/>
      <c r="AE64" s="35"/>
      <c r="AF64" s="35"/>
      <c r="AG64" s="35"/>
      <c r="AH64" s="35"/>
      <c r="AI64" s="35"/>
    </row>
    <row r="65" spans="1:35" x14ac:dyDescent="0.2">
      <c r="A65" s="10"/>
      <c r="B65" s="47" t="s">
        <v>13</v>
      </c>
      <c r="C65" s="29">
        <v>0.70279999999999998</v>
      </c>
      <c r="D65" s="29">
        <v>0.70279999999999998</v>
      </c>
      <c r="E65" s="29">
        <v>0.70279999999999998</v>
      </c>
      <c r="F65" s="29">
        <v>0.70279999999999998</v>
      </c>
      <c r="G65" s="29">
        <v>0.70279999999999998</v>
      </c>
      <c r="H65" s="29">
        <v>0.70279999999999998</v>
      </c>
      <c r="I65" s="10"/>
      <c r="K65" s="52"/>
      <c r="L65" s="20"/>
      <c r="M65" s="20"/>
      <c r="N65" s="20"/>
      <c r="O65" s="20"/>
      <c r="P65" s="20"/>
      <c r="Q65" s="20"/>
      <c r="R65" s="35"/>
      <c r="S65" s="52"/>
      <c r="T65" s="48"/>
      <c r="U65" s="48"/>
      <c r="V65" s="48"/>
      <c r="W65" s="48"/>
      <c r="X65" s="48"/>
      <c r="Y65" s="48"/>
      <c r="Z65" s="20"/>
      <c r="AA65" s="35"/>
      <c r="AB65" s="35"/>
      <c r="AC65" s="35"/>
      <c r="AD65" s="35"/>
      <c r="AE65" s="35"/>
      <c r="AF65" s="35"/>
      <c r="AG65" s="35"/>
      <c r="AH65" s="35"/>
      <c r="AI65" s="35"/>
    </row>
    <row r="66" spans="1:35" x14ac:dyDescent="0.2">
      <c r="A66" s="10"/>
      <c r="B66" s="45">
        <v>8</v>
      </c>
      <c r="C66" s="30">
        <v>0.84509999999999996</v>
      </c>
      <c r="D66" s="30">
        <v>0.84509999999999996</v>
      </c>
      <c r="E66" s="30">
        <v>0.84509999999999996</v>
      </c>
      <c r="F66" s="30">
        <v>0.84509999999999996</v>
      </c>
      <c r="G66" s="30">
        <v>0.84509999999999996</v>
      </c>
      <c r="H66" s="30">
        <v>0.84509999999999996</v>
      </c>
      <c r="I66" s="10"/>
      <c r="K66" s="52"/>
      <c r="L66" s="20"/>
      <c r="M66" s="20"/>
      <c r="N66" s="20"/>
      <c r="O66" s="20"/>
      <c r="P66" s="20"/>
      <c r="Q66" s="20"/>
      <c r="R66" s="35"/>
      <c r="S66" s="52"/>
      <c r="T66" s="48"/>
      <c r="U66" s="48"/>
      <c r="V66" s="48"/>
      <c r="W66" s="48"/>
      <c r="X66" s="48"/>
      <c r="Y66" s="48"/>
      <c r="Z66" s="20"/>
      <c r="AA66" s="35"/>
      <c r="AB66" s="35"/>
      <c r="AC66" s="35"/>
      <c r="AD66" s="35"/>
      <c r="AE66" s="35"/>
      <c r="AF66" s="35"/>
      <c r="AG66" s="35"/>
      <c r="AH66" s="35"/>
      <c r="AI66" s="35"/>
    </row>
    <row r="67" spans="1:35" x14ac:dyDescent="0.2">
      <c r="A67" s="10"/>
      <c r="B67" s="45">
        <v>7</v>
      </c>
      <c r="C67" s="30">
        <v>0.84509999999999996</v>
      </c>
      <c r="D67" s="30">
        <v>0.84509999999999996</v>
      </c>
      <c r="E67" s="30">
        <v>0.84509999999999996</v>
      </c>
      <c r="F67" s="30">
        <v>0.84509999999999996</v>
      </c>
      <c r="G67" s="30">
        <v>0.84509999999999996</v>
      </c>
      <c r="H67" s="30">
        <v>0.84509999999999996</v>
      </c>
      <c r="I67" s="10"/>
      <c r="K67" s="52"/>
      <c r="L67" s="20"/>
      <c r="M67" s="20"/>
      <c r="N67" s="20"/>
      <c r="O67" s="20"/>
      <c r="P67" s="20"/>
      <c r="Q67" s="20"/>
      <c r="R67" s="35"/>
      <c r="S67" s="52"/>
      <c r="T67" s="48"/>
      <c r="U67" s="48"/>
      <c r="V67" s="48"/>
      <c r="W67" s="48"/>
      <c r="X67" s="48"/>
      <c r="Y67" s="48"/>
      <c r="Z67" s="20"/>
      <c r="AA67" s="35"/>
      <c r="AB67" s="35"/>
      <c r="AC67" s="35"/>
      <c r="AD67" s="35"/>
      <c r="AE67" s="35"/>
      <c r="AF67" s="35"/>
      <c r="AG67" s="35"/>
      <c r="AH67" s="35"/>
      <c r="AI67" s="35"/>
    </row>
    <row r="68" spans="1:35" x14ac:dyDescent="0.2">
      <c r="A68" s="10"/>
      <c r="B68" s="45">
        <v>6</v>
      </c>
      <c r="C68" s="30">
        <v>0.84509999999999996</v>
      </c>
      <c r="D68" s="30">
        <v>0.84509999999999996</v>
      </c>
      <c r="E68" s="30">
        <v>0.84509999999999996</v>
      </c>
      <c r="F68" s="30">
        <v>0.84509999999999996</v>
      </c>
      <c r="G68" s="30">
        <v>0.84509999999999996</v>
      </c>
      <c r="H68" s="30">
        <v>0.84509999999999996</v>
      </c>
      <c r="I68" s="10"/>
      <c r="K68" s="52"/>
      <c r="L68" s="20"/>
      <c r="M68" s="20"/>
      <c r="N68" s="20"/>
      <c r="O68" s="20"/>
      <c r="P68" s="20"/>
      <c r="Q68" s="20"/>
      <c r="R68" s="35"/>
      <c r="S68" s="52"/>
      <c r="T68" s="48"/>
      <c r="U68" s="48"/>
      <c r="V68" s="48"/>
      <c r="W68" s="48"/>
      <c r="X68" s="48"/>
      <c r="Y68" s="48"/>
      <c r="Z68" s="20"/>
      <c r="AA68" s="35"/>
      <c r="AB68" s="35"/>
      <c r="AC68" s="35"/>
      <c r="AD68" s="35"/>
      <c r="AE68" s="35"/>
      <c r="AF68" s="35"/>
      <c r="AG68" s="35"/>
      <c r="AH68" s="35"/>
      <c r="AI68" s="35"/>
    </row>
    <row r="69" spans="1:35" x14ac:dyDescent="0.2">
      <c r="A69" s="10"/>
      <c r="B69" s="45">
        <v>5</v>
      </c>
      <c r="C69" s="30">
        <v>0.84509999999999996</v>
      </c>
      <c r="D69" s="30">
        <v>0.84509999999999996</v>
      </c>
      <c r="E69" s="30">
        <v>0.84509999999999996</v>
      </c>
      <c r="F69" s="30">
        <v>0.84509999999999996</v>
      </c>
      <c r="G69" s="30">
        <v>0.84509999999999996</v>
      </c>
      <c r="H69" s="30">
        <v>0.84509999999999996</v>
      </c>
      <c r="I69" s="10"/>
      <c r="K69" s="52"/>
      <c r="L69" s="20"/>
      <c r="M69" s="20"/>
      <c r="N69" s="20"/>
      <c r="O69" s="20"/>
      <c r="P69" s="20"/>
      <c r="Q69" s="20"/>
      <c r="R69" s="35"/>
      <c r="S69" s="52"/>
      <c r="T69" s="48"/>
      <c r="U69" s="48"/>
      <c r="V69" s="48"/>
      <c r="W69" s="48"/>
      <c r="X69" s="48"/>
      <c r="Y69" s="48"/>
      <c r="Z69" s="20"/>
      <c r="AA69" s="35"/>
      <c r="AB69" s="35"/>
      <c r="AC69" s="35"/>
      <c r="AD69" s="35"/>
      <c r="AE69" s="35"/>
      <c r="AF69" s="35"/>
      <c r="AG69" s="35"/>
      <c r="AH69" s="35"/>
      <c r="AI69" s="35"/>
    </row>
    <row r="70" spans="1:35" x14ac:dyDescent="0.2">
      <c r="A70" s="10"/>
      <c r="B70" s="45">
        <v>4</v>
      </c>
      <c r="C70" s="30">
        <v>0.84509999999999996</v>
      </c>
      <c r="D70" s="30">
        <v>0.84509999999999996</v>
      </c>
      <c r="E70" s="30">
        <v>0.84509999999999996</v>
      </c>
      <c r="F70" s="30">
        <v>0.84509999999999996</v>
      </c>
      <c r="G70" s="30">
        <v>0.84509999999999996</v>
      </c>
      <c r="H70" s="30">
        <v>0.84509999999999996</v>
      </c>
      <c r="I70" s="10"/>
      <c r="K70" s="52"/>
      <c r="L70" s="20"/>
      <c r="M70" s="20"/>
      <c r="N70" s="20"/>
      <c r="O70" s="20"/>
      <c r="P70" s="20"/>
      <c r="Q70" s="20"/>
      <c r="R70" s="35"/>
      <c r="S70" s="52"/>
      <c r="T70" s="48"/>
      <c r="U70" s="48"/>
      <c r="V70" s="48"/>
      <c r="W70" s="48"/>
      <c r="X70" s="48"/>
      <c r="Y70" s="48"/>
      <c r="Z70" s="20"/>
      <c r="AA70" s="35"/>
      <c r="AB70" s="35"/>
      <c r="AC70" s="35"/>
      <c r="AD70" s="35"/>
      <c r="AE70" s="35"/>
      <c r="AF70" s="35"/>
      <c r="AG70" s="35"/>
      <c r="AH70" s="35"/>
      <c r="AI70" s="35"/>
    </row>
    <row r="71" spans="1:35" x14ac:dyDescent="0.2">
      <c r="A71" s="10"/>
      <c r="B71" s="45">
        <v>3</v>
      </c>
      <c r="C71" s="30">
        <v>0.84509999999999996</v>
      </c>
      <c r="D71" s="30">
        <v>0.84509999999999996</v>
      </c>
      <c r="E71" s="30">
        <v>0.84509999999999996</v>
      </c>
      <c r="F71" s="30">
        <v>0.84509999999999996</v>
      </c>
      <c r="G71" s="30">
        <v>0.84509999999999996</v>
      </c>
      <c r="H71" s="30">
        <v>0.84509999999999996</v>
      </c>
      <c r="I71" s="10"/>
      <c r="K71" s="52"/>
      <c r="L71" s="20"/>
      <c r="M71" s="20"/>
      <c r="N71" s="20"/>
      <c r="O71" s="20"/>
      <c r="P71" s="20"/>
      <c r="Q71" s="20"/>
      <c r="R71" s="35"/>
      <c r="S71" s="52"/>
      <c r="T71" s="48"/>
      <c r="U71" s="48"/>
      <c r="V71" s="48"/>
      <c r="W71" s="48"/>
      <c r="X71" s="48"/>
      <c r="Y71" s="48"/>
      <c r="Z71" s="20"/>
      <c r="AA71" s="35"/>
      <c r="AB71" s="35"/>
      <c r="AC71" s="35"/>
      <c r="AD71" s="35"/>
      <c r="AE71" s="35"/>
      <c r="AF71" s="35"/>
      <c r="AG71" s="35"/>
      <c r="AH71" s="35"/>
      <c r="AI71" s="35"/>
    </row>
    <row r="72" spans="1:35" x14ac:dyDescent="0.2">
      <c r="A72" s="10"/>
      <c r="B72" s="45" t="s">
        <v>23</v>
      </c>
      <c r="C72" s="30">
        <v>0.84509999999999996</v>
      </c>
      <c r="D72" s="30">
        <v>0.84509999999999996</v>
      </c>
      <c r="E72" s="30">
        <v>0.84509999999999996</v>
      </c>
      <c r="F72" s="30">
        <v>0.84509999999999996</v>
      </c>
      <c r="G72" s="30">
        <v>0.84509999999999996</v>
      </c>
      <c r="H72" s="30">
        <v>0.84509999999999996</v>
      </c>
      <c r="I72" s="10"/>
      <c r="K72" s="52"/>
      <c r="L72" s="20"/>
      <c r="M72" s="20"/>
      <c r="N72" s="20"/>
      <c r="O72" s="20"/>
      <c r="P72" s="20"/>
      <c r="Q72" s="20"/>
      <c r="R72" s="35"/>
      <c r="S72" s="52"/>
      <c r="T72" s="48"/>
      <c r="U72" s="48"/>
      <c r="V72" s="48"/>
      <c r="W72" s="48"/>
      <c r="X72" s="48"/>
      <c r="Y72" s="48"/>
      <c r="Z72" s="20"/>
      <c r="AA72" s="35"/>
      <c r="AB72" s="35"/>
      <c r="AC72" s="35"/>
      <c r="AD72" s="35"/>
      <c r="AE72" s="35"/>
      <c r="AF72" s="35"/>
      <c r="AG72" s="35"/>
      <c r="AH72" s="35"/>
      <c r="AI72" s="35"/>
    </row>
    <row r="73" spans="1:35" x14ac:dyDescent="0.2">
      <c r="A73" s="10"/>
      <c r="B73" s="45">
        <v>2</v>
      </c>
      <c r="C73" s="30">
        <v>0.84509999999999996</v>
      </c>
      <c r="D73" s="30">
        <v>0.84509999999999996</v>
      </c>
      <c r="E73" s="30">
        <v>0.84509999999999996</v>
      </c>
      <c r="F73" s="30">
        <v>0.84509999999999996</v>
      </c>
      <c r="G73" s="30">
        <v>0.84509999999999996</v>
      </c>
      <c r="H73" s="30">
        <v>0.84509999999999996</v>
      </c>
      <c r="I73" s="10"/>
      <c r="K73" s="52"/>
      <c r="L73" s="20"/>
      <c r="M73" s="20"/>
      <c r="N73" s="20"/>
      <c r="O73" s="20"/>
      <c r="P73" s="20"/>
      <c r="Q73" s="20"/>
      <c r="R73" s="35"/>
      <c r="S73" s="52"/>
      <c r="T73" s="48"/>
      <c r="U73" s="48"/>
      <c r="V73" s="48"/>
      <c r="W73" s="48"/>
      <c r="X73" s="48"/>
      <c r="Y73" s="48"/>
      <c r="Z73" s="20"/>
      <c r="AA73" s="35"/>
      <c r="AB73" s="35"/>
      <c r="AC73" s="35"/>
      <c r="AD73" s="35"/>
      <c r="AE73" s="35"/>
      <c r="AF73" s="35"/>
      <c r="AG73" s="35"/>
      <c r="AH73" s="35"/>
      <c r="AI73" s="35"/>
    </row>
    <row r="74" spans="1:35" x14ac:dyDescent="0.2">
      <c r="A74" s="10"/>
      <c r="B74" s="46">
        <v>1</v>
      </c>
      <c r="C74" s="30"/>
      <c r="D74" s="30">
        <v>0.84509999999999996</v>
      </c>
      <c r="E74" s="30">
        <v>0.84509999999999996</v>
      </c>
      <c r="F74" s="30">
        <v>0.84509999999999996</v>
      </c>
      <c r="G74" s="30">
        <v>0.84509999999999996</v>
      </c>
      <c r="H74" s="30">
        <v>0.84509999999999996</v>
      </c>
      <c r="I74" s="10"/>
      <c r="K74" s="52"/>
      <c r="L74" s="20"/>
      <c r="M74" s="20"/>
      <c r="N74" s="20"/>
      <c r="O74" s="20"/>
      <c r="P74" s="20"/>
      <c r="Q74" s="20"/>
      <c r="R74" s="35"/>
      <c r="S74" s="52"/>
      <c r="T74" s="48"/>
      <c r="U74" s="48"/>
      <c r="V74" s="48"/>
      <c r="W74" s="48"/>
      <c r="X74" s="48"/>
      <c r="Y74" s="48"/>
      <c r="Z74" s="20"/>
      <c r="AA74" s="35"/>
      <c r="AB74" s="35"/>
      <c r="AC74" s="35"/>
      <c r="AD74" s="35"/>
      <c r="AE74" s="35"/>
      <c r="AF74" s="35"/>
      <c r="AG74" s="35"/>
      <c r="AH74" s="35"/>
      <c r="AI74" s="35"/>
    </row>
    <row r="75" spans="1:35" x14ac:dyDescent="0.2">
      <c r="A75" s="10"/>
      <c r="B75" s="10"/>
      <c r="C75" s="10"/>
      <c r="D75" s="10"/>
      <c r="E75" s="10"/>
      <c r="F75" s="10"/>
      <c r="G75" s="10"/>
      <c r="H75" s="10"/>
      <c r="I75" s="10"/>
      <c r="K75" s="35"/>
      <c r="L75" s="35"/>
      <c r="M75" s="35"/>
      <c r="N75" s="35"/>
      <c r="O75" s="35"/>
      <c r="P75" s="35"/>
      <c r="Q75" s="35"/>
      <c r="R75" s="35"/>
      <c r="S75" s="35"/>
      <c r="T75" s="35"/>
      <c r="U75" s="35"/>
      <c r="V75" s="35"/>
      <c r="W75" s="35"/>
      <c r="X75" s="35"/>
      <c r="Y75" s="35"/>
      <c r="AA75" s="35"/>
      <c r="AB75" s="35"/>
      <c r="AC75" s="35"/>
      <c r="AD75" s="35"/>
      <c r="AE75" s="35"/>
      <c r="AF75" s="35"/>
      <c r="AG75" s="35"/>
      <c r="AH75" s="35"/>
      <c r="AI75" s="35"/>
    </row>
    <row r="76" spans="1:35" x14ac:dyDescent="0.2">
      <c r="K76" s="35"/>
      <c r="L76" s="35"/>
      <c r="M76" s="35"/>
      <c r="N76" s="35"/>
      <c r="O76" s="35"/>
      <c r="P76" s="35"/>
      <c r="Q76" s="35"/>
      <c r="R76" s="35"/>
      <c r="S76" s="35"/>
      <c r="T76" s="35"/>
      <c r="U76" s="35"/>
      <c r="V76" s="35"/>
      <c r="W76" s="35"/>
      <c r="X76" s="35"/>
      <c r="Y76" s="35"/>
      <c r="AA76" s="21"/>
      <c r="AB76" s="21"/>
      <c r="AC76" s="21"/>
      <c r="AD76" s="21"/>
      <c r="AE76" s="21"/>
      <c r="AF76" s="21"/>
      <c r="AG76" s="21"/>
      <c r="AH76" s="21"/>
      <c r="AI76" s="21"/>
    </row>
  </sheetData>
  <mergeCells count="8">
    <mergeCell ref="AB25:AH25"/>
    <mergeCell ref="B46:C46"/>
    <mergeCell ref="B55:H55"/>
    <mergeCell ref="B12:C12"/>
    <mergeCell ref="B23:C23"/>
    <mergeCell ref="B25:H25"/>
    <mergeCell ref="K25:Q25"/>
    <mergeCell ref="S25:Y25"/>
  </mergeCell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77"/>
  <sheetViews>
    <sheetView zoomScaleNormal="100" workbookViewId="0">
      <selection activeCell="K12" sqref="K12"/>
    </sheetView>
  </sheetViews>
  <sheetFormatPr baseColWidth="10" defaultColWidth="9.140625" defaultRowHeight="12" x14ac:dyDescent="0.2"/>
  <cols>
    <col min="1" max="1" width="2" style="1" customWidth="1"/>
    <col min="2" max="2" width="18.28515625" style="1" customWidth="1"/>
    <col min="3" max="3" width="9.28515625" style="1" bestFit="1" customWidth="1"/>
    <col min="4" max="8" width="7.8554687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2.7109375" style="1" customWidth="1"/>
    <col min="27" max="27" width="2.5703125" style="1" customWidth="1"/>
    <col min="28" max="28" width="12.5703125" style="1" bestFit="1" customWidth="1"/>
    <col min="29" max="34" width="7" style="1" bestFit="1" customWidth="1"/>
    <col min="35" max="35" width="3" style="1" customWidth="1"/>
    <col min="36" max="16384" width="9.140625" style="1"/>
  </cols>
  <sheetData>
    <row r="1" spans="1:37" x14ac:dyDescent="0.2">
      <c r="B1" s="53" t="s">
        <v>29</v>
      </c>
      <c r="C1" s="55">
        <v>45117</v>
      </c>
      <c r="D1" s="56" t="s">
        <v>32</v>
      </c>
    </row>
    <row r="2" spans="1:37" x14ac:dyDescent="0.2">
      <c r="C2" s="55">
        <v>45117</v>
      </c>
      <c r="D2" s="53" t="s">
        <v>30</v>
      </c>
    </row>
    <row r="3" spans="1:37" x14ac:dyDescent="0.2">
      <c r="B3" s="53"/>
      <c r="C3" s="55">
        <v>45117</v>
      </c>
      <c r="D3" s="53" t="s">
        <v>33</v>
      </c>
      <c r="E3" s="53"/>
      <c r="F3" s="53"/>
      <c r="G3" s="53"/>
      <c r="H3" s="53"/>
      <c r="I3" s="53"/>
      <c r="J3" s="53"/>
      <c r="K3" s="53"/>
      <c r="L3" s="53"/>
      <c r="M3" s="53"/>
      <c r="N3" s="53"/>
    </row>
    <row r="4" spans="1:37" x14ac:dyDescent="0.2">
      <c r="B4" s="53"/>
      <c r="C4" s="55">
        <v>45146</v>
      </c>
      <c r="D4" s="53" t="s">
        <v>40</v>
      </c>
      <c r="E4" s="53"/>
      <c r="F4" s="53"/>
      <c r="G4" s="53"/>
      <c r="H4" s="53"/>
      <c r="I4" s="53"/>
      <c r="J4" s="53"/>
      <c r="K4" s="53"/>
      <c r="L4" s="53"/>
      <c r="M4" s="53"/>
      <c r="N4" s="53"/>
    </row>
    <row r="5" spans="1:37" x14ac:dyDescent="0.2">
      <c r="B5" s="53"/>
      <c r="C5" s="55">
        <v>45288</v>
      </c>
      <c r="D5" s="53" t="s">
        <v>46</v>
      </c>
      <c r="E5" s="53"/>
      <c r="F5" s="53"/>
      <c r="G5" s="53"/>
      <c r="H5" s="53"/>
      <c r="I5" s="53"/>
      <c r="J5" s="53"/>
      <c r="K5" s="53"/>
      <c r="L5" s="53"/>
      <c r="M5" s="53"/>
      <c r="N5" s="53"/>
    </row>
    <row r="6" spans="1:37" x14ac:dyDescent="0.2">
      <c r="B6" s="53"/>
      <c r="C6" s="55">
        <v>45288</v>
      </c>
      <c r="D6" s="53" t="s">
        <v>47</v>
      </c>
      <c r="E6" s="53"/>
      <c r="F6" s="53"/>
      <c r="G6" s="53"/>
      <c r="H6" s="53"/>
      <c r="I6" s="53"/>
      <c r="J6" s="53"/>
      <c r="K6" s="53"/>
      <c r="L6" s="53"/>
      <c r="M6" s="53"/>
      <c r="N6" s="53"/>
    </row>
    <row r="7" spans="1:37" x14ac:dyDescent="0.2">
      <c r="B7" s="53"/>
      <c r="C7" s="55">
        <v>45546</v>
      </c>
      <c r="D7" s="53" t="s">
        <v>48</v>
      </c>
      <c r="E7" s="53"/>
      <c r="F7" s="53"/>
      <c r="G7" s="53"/>
      <c r="H7" s="53"/>
      <c r="I7" s="53"/>
      <c r="J7" s="53"/>
      <c r="K7" s="53"/>
      <c r="L7" s="53"/>
      <c r="M7" s="53"/>
      <c r="N7" s="53"/>
    </row>
    <row r="8" spans="1:37" x14ac:dyDescent="0.2">
      <c r="B8" s="53"/>
      <c r="C8" s="55">
        <v>45910</v>
      </c>
      <c r="D8" s="53" t="s">
        <v>49</v>
      </c>
      <c r="E8" s="53"/>
      <c r="F8" s="53"/>
      <c r="G8" s="53"/>
      <c r="H8" s="53"/>
      <c r="I8" s="53"/>
      <c r="J8" s="53"/>
      <c r="K8" s="53"/>
      <c r="L8" s="53"/>
      <c r="M8" s="53"/>
      <c r="N8" s="53"/>
    </row>
    <row r="10" spans="1:37" x14ac:dyDescent="0.2">
      <c r="A10" s="10"/>
      <c r="B10" s="10"/>
      <c r="C10" s="10"/>
      <c r="D10" s="10"/>
      <c r="E10" s="10"/>
      <c r="F10" s="10"/>
      <c r="G10" s="10"/>
      <c r="H10" s="10"/>
      <c r="I10" s="10"/>
      <c r="AA10" s="32"/>
      <c r="AB10" s="32"/>
      <c r="AC10" s="32"/>
      <c r="AD10" s="32"/>
      <c r="AE10" s="32"/>
      <c r="AF10" s="32"/>
      <c r="AG10" s="32"/>
      <c r="AH10" s="32"/>
      <c r="AI10" s="32"/>
    </row>
    <row r="11" spans="1:37" x14ac:dyDescent="0.2">
      <c r="A11" s="10"/>
      <c r="B11" s="42" t="s">
        <v>27</v>
      </c>
      <c r="C11" s="42"/>
      <c r="D11" s="10"/>
      <c r="E11" s="10"/>
      <c r="F11" s="10"/>
      <c r="G11" s="10"/>
      <c r="H11" s="10"/>
      <c r="I11" s="10"/>
      <c r="AA11" s="32"/>
      <c r="AB11" s="31" t="s">
        <v>18</v>
      </c>
      <c r="AC11" s="32"/>
      <c r="AD11" s="32"/>
      <c r="AE11" s="32"/>
      <c r="AF11" s="32"/>
      <c r="AG11" s="32"/>
      <c r="AH11" s="32"/>
      <c r="AI11" s="32"/>
    </row>
    <row r="12" spans="1:37" ht="15" x14ac:dyDescent="0.25">
      <c r="A12" s="10"/>
      <c r="B12" s="42"/>
      <c r="C12" s="42"/>
      <c r="D12" s="10"/>
      <c r="E12" s="10"/>
      <c r="F12" s="10"/>
      <c r="G12" s="10"/>
      <c r="H12" s="10"/>
      <c r="I12" s="10"/>
      <c r="K12"/>
      <c r="AA12" s="32"/>
      <c r="AB12" s="31"/>
      <c r="AC12" s="32"/>
      <c r="AD12" s="32"/>
      <c r="AE12" s="32"/>
      <c r="AF12" s="32"/>
      <c r="AG12" s="32"/>
      <c r="AH12" s="32"/>
      <c r="AI12" s="32"/>
    </row>
    <row r="13" spans="1:37" ht="27" customHeight="1" x14ac:dyDescent="0.2">
      <c r="A13" s="10"/>
      <c r="B13" s="73" t="s">
        <v>26</v>
      </c>
      <c r="C13" s="73"/>
      <c r="D13" s="10"/>
      <c r="E13" s="10"/>
      <c r="F13" s="10"/>
      <c r="G13" s="10"/>
      <c r="H13" s="10"/>
      <c r="I13" s="10"/>
      <c r="AA13" s="32"/>
      <c r="AB13" s="31"/>
      <c r="AC13" s="32"/>
      <c r="AD13" s="32"/>
      <c r="AE13" s="32"/>
      <c r="AF13" s="32"/>
      <c r="AG13" s="32"/>
      <c r="AH13" s="32"/>
      <c r="AI13" s="32"/>
    </row>
    <row r="14" spans="1:37" x14ac:dyDescent="0.2">
      <c r="A14" s="10"/>
      <c r="B14" s="42"/>
      <c r="C14" s="42"/>
      <c r="D14" s="10"/>
      <c r="E14" s="10"/>
      <c r="F14" s="10"/>
      <c r="G14" s="10"/>
      <c r="H14" s="10"/>
      <c r="I14" s="10"/>
      <c r="AA14" s="32"/>
      <c r="AB14" s="32"/>
      <c r="AC14" s="32"/>
      <c r="AD14" s="32"/>
      <c r="AE14" s="32"/>
      <c r="AF14" s="32"/>
      <c r="AG14" s="32"/>
      <c r="AH14" s="32"/>
      <c r="AI14" s="32"/>
    </row>
    <row r="15" spans="1:37" ht="36" x14ac:dyDescent="0.2">
      <c r="A15" s="10"/>
      <c r="B15" s="36" t="s">
        <v>19</v>
      </c>
      <c r="C15" s="37" t="s">
        <v>14</v>
      </c>
      <c r="D15" s="10"/>
      <c r="E15" s="10"/>
      <c r="F15" s="10"/>
      <c r="G15" s="10"/>
      <c r="H15" s="10"/>
      <c r="I15" s="10"/>
      <c r="AA15" s="32"/>
      <c r="AB15" s="32"/>
      <c r="AC15" s="32"/>
      <c r="AD15" s="32"/>
      <c r="AE15" s="32"/>
      <c r="AF15" s="32"/>
      <c r="AG15" s="32"/>
      <c r="AH15" s="32"/>
      <c r="AI15" s="32"/>
    </row>
    <row r="16" spans="1:37" x14ac:dyDescent="0.2">
      <c r="A16" s="10"/>
      <c r="B16" s="4" t="s">
        <v>0</v>
      </c>
      <c r="C16" s="5">
        <v>1</v>
      </c>
      <c r="D16" s="10"/>
      <c r="E16" s="10"/>
      <c r="F16" s="10"/>
      <c r="G16" s="10"/>
      <c r="H16" s="10"/>
      <c r="I16" s="10"/>
      <c r="AA16" s="32"/>
      <c r="AB16" s="32"/>
      <c r="AC16" s="32"/>
      <c r="AD16" s="32"/>
      <c r="AE16" s="32"/>
      <c r="AF16" s="32"/>
      <c r="AG16" s="32"/>
      <c r="AH16" s="32"/>
      <c r="AI16" s="32"/>
      <c r="AK16" s="33"/>
    </row>
    <row r="17" spans="1:37" x14ac:dyDescent="0.2">
      <c r="A17" s="10"/>
      <c r="B17" s="10"/>
      <c r="C17" s="64"/>
      <c r="D17" s="10"/>
      <c r="E17" s="10"/>
      <c r="F17" s="10"/>
      <c r="G17" s="10"/>
      <c r="H17" s="10"/>
      <c r="I17" s="10"/>
      <c r="AA17" s="32"/>
      <c r="AB17" s="32"/>
      <c r="AC17" s="32"/>
      <c r="AD17" s="32"/>
      <c r="AE17" s="32"/>
      <c r="AF17" s="32"/>
      <c r="AG17" s="32"/>
      <c r="AH17" s="32"/>
      <c r="AI17" s="32"/>
      <c r="AK17" s="33"/>
    </row>
    <row r="18" spans="1:37" ht="60" x14ac:dyDescent="0.2">
      <c r="A18" s="10"/>
      <c r="B18" s="65" t="s">
        <v>50</v>
      </c>
      <c r="C18" s="37" t="s">
        <v>14</v>
      </c>
      <c r="D18" s="10"/>
      <c r="E18" s="10"/>
      <c r="F18" s="10"/>
      <c r="G18" s="10"/>
      <c r="H18" s="10"/>
      <c r="I18" s="10"/>
      <c r="AA18" s="32"/>
      <c r="AB18" s="32"/>
      <c r="AC18" s="32"/>
      <c r="AD18" s="32"/>
      <c r="AE18" s="32"/>
      <c r="AF18" s="32"/>
      <c r="AG18" s="32"/>
      <c r="AH18" s="32"/>
      <c r="AI18" s="32"/>
      <c r="AK18" s="33"/>
    </row>
    <row r="19" spans="1:37" x14ac:dyDescent="0.2">
      <c r="A19" s="10"/>
      <c r="B19" s="4" t="s">
        <v>0</v>
      </c>
      <c r="C19" s="5">
        <v>1</v>
      </c>
      <c r="D19" s="10"/>
      <c r="E19" s="10"/>
      <c r="F19" s="10"/>
      <c r="G19" s="10"/>
      <c r="H19" s="10"/>
      <c r="I19" s="10"/>
      <c r="AA19" s="32"/>
      <c r="AB19" s="32"/>
      <c r="AC19" s="32"/>
      <c r="AD19" s="32"/>
      <c r="AE19" s="32"/>
      <c r="AF19" s="32"/>
      <c r="AG19" s="32"/>
      <c r="AH19" s="32"/>
      <c r="AI19" s="32"/>
      <c r="AK19" s="33"/>
    </row>
    <row r="20" spans="1:37" x14ac:dyDescent="0.2">
      <c r="A20" s="10"/>
      <c r="B20" s="10"/>
      <c r="C20" s="10"/>
      <c r="D20" s="10"/>
      <c r="E20" s="10"/>
      <c r="F20" s="10"/>
      <c r="G20" s="10"/>
      <c r="H20" s="10"/>
      <c r="I20" s="10"/>
      <c r="AA20" s="32"/>
      <c r="AB20" s="32"/>
      <c r="AC20" s="32"/>
      <c r="AD20" s="32"/>
      <c r="AE20" s="32"/>
      <c r="AF20" s="32"/>
      <c r="AG20" s="32"/>
      <c r="AH20" s="32"/>
      <c r="AI20" s="32"/>
    </row>
    <row r="21" spans="1:37" ht="24" x14ac:dyDescent="0.2">
      <c r="A21" s="10"/>
      <c r="B21" s="36" t="s">
        <v>24</v>
      </c>
      <c r="C21" s="37" t="s">
        <v>14</v>
      </c>
      <c r="D21" s="10"/>
      <c r="E21" s="10"/>
      <c r="F21" s="10"/>
      <c r="G21" s="10"/>
      <c r="H21" s="10"/>
      <c r="I21" s="10"/>
      <c r="AA21" s="32"/>
      <c r="AB21" s="32"/>
      <c r="AC21" s="32"/>
      <c r="AD21" s="32"/>
      <c r="AE21" s="32"/>
      <c r="AF21" s="32"/>
      <c r="AG21" s="32"/>
      <c r="AH21" s="32"/>
      <c r="AI21" s="32"/>
    </row>
    <row r="22" spans="1:37" x14ac:dyDescent="0.2">
      <c r="A22" s="10"/>
      <c r="B22" s="4" t="s">
        <v>20</v>
      </c>
      <c r="C22" s="30">
        <v>3.0599999999999999E-2</v>
      </c>
      <c r="D22" s="10"/>
      <c r="E22" s="10"/>
      <c r="F22" s="10"/>
      <c r="G22" s="10"/>
      <c r="H22" s="10"/>
      <c r="I22" s="10"/>
      <c r="AA22" s="32"/>
      <c r="AB22" s="32"/>
      <c r="AC22" s="32"/>
      <c r="AD22" s="32"/>
      <c r="AE22" s="32"/>
      <c r="AF22" s="32"/>
      <c r="AG22" s="32"/>
      <c r="AH22" s="32"/>
      <c r="AI22" s="32"/>
    </row>
    <row r="23" spans="1:37" x14ac:dyDescent="0.2">
      <c r="A23" s="10"/>
      <c r="B23" s="10"/>
      <c r="C23" s="10"/>
      <c r="D23" s="10"/>
      <c r="E23" s="10"/>
      <c r="F23" s="10"/>
      <c r="G23" s="10"/>
      <c r="H23" s="10"/>
      <c r="I23" s="10"/>
      <c r="AA23" s="32"/>
      <c r="AB23" s="61"/>
      <c r="AC23" s="32"/>
      <c r="AD23" s="32"/>
      <c r="AE23" s="32"/>
      <c r="AF23" s="32"/>
      <c r="AG23" s="32"/>
      <c r="AH23" s="32"/>
      <c r="AI23" s="32"/>
    </row>
    <row r="24" spans="1:37" ht="27" customHeight="1" x14ac:dyDescent="0.2">
      <c r="A24" s="10"/>
      <c r="B24" s="74" t="s">
        <v>25</v>
      </c>
      <c r="C24" s="74"/>
      <c r="D24" s="10"/>
      <c r="E24" s="10"/>
      <c r="F24" s="10"/>
      <c r="G24" s="10"/>
      <c r="H24" s="10"/>
      <c r="I24" s="10"/>
      <c r="AA24" s="38"/>
      <c r="AB24" s="62"/>
      <c r="AC24" s="62"/>
      <c r="AD24" s="62"/>
      <c r="AE24" s="62"/>
      <c r="AF24" s="62"/>
      <c r="AG24" s="62"/>
      <c r="AH24" s="62"/>
      <c r="AI24" s="38"/>
    </row>
    <row r="25" spans="1:37" x14ac:dyDescent="0.2">
      <c r="A25" s="10"/>
      <c r="B25" s="10"/>
      <c r="C25" s="10"/>
      <c r="D25" s="10"/>
      <c r="E25" s="10"/>
      <c r="F25" s="10"/>
      <c r="G25" s="10"/>
      <c r="H25" s="10"/>
      <c r="I25" s="10"/>
      <c r="Z25" s="33"/>
      <c r="AA25" s="38"/>
      <c r="AB25" s="38"/>
      <c r="AC25" s="38"/>
      <c r="AD25" s="38"/>
      <c r="AE25" s="38"/>
      <c r="AF25" s="38"/>
      <c r="AG25" s="38"/>
      <c r="AH25" s="38"/>
      <c r="AI25" s="38"/>
      <c r="AJ25" s="33"/>
      <c r="AK25" s="33"/>
    </row>
    <row r="26" spans="1:37" x14ac:dyDescent="0.2">
      <c r="A26" s="10"/>
      <c r="B26" s="70" t="s">
        <v>21</v>
      </c>
      <c r="C26" s="72"/>
      <c r="D26" s="72"/>
      <c r="E26" s="72"/>
      <c r="F26" s="72"/>
      <c r="G26" s="72"/>
      <c r="H26" s="71"/>
      <c r="I26" s="10"/>
      <c r="K26" s="75" t="s">
        <v>34</v>
      </c>
      <c r="L26" s="76"/>
      <c r="M26" s="76"/>
      <c r="N26" s="76"/>
      <c r="O26" s="76"/>
      <c r="P26" s="76"/>
      <c r="Q26" s="77"/>
      <c r="S26" s="75" t="s">
        <v>28</v>
      </c>
      <c r="T26" s="76"/>
      <c r="U26" s="76"/>
      <c r="V26" s="76"/>
      <c r="W26" s="76"/>
      <c r="X26" s="76"/>
      <c r="Y26" s="77"/>
      <c r="Z26" s="34"/>
      <c r="AA26" s="38"/>
      <c r="AB26" s="67" t="s">
        <v>16</v>
      </c>
      <c r="AC26" s="68"/>
      <c r="AD26" s="68"/>
      <c r="AE26" s="68"/>
      <c r="AF26" s="68"/>
      <c r="AG26" s="68"/>
      <c r="AH26" s="69"/>
      <c r="AI26" s="38"/>
      <c r="AJ26" s="33"/>
      <c r="AK26" s="33"/>
    </row>
    <row r="27" spans="1:37" x14ac:dyDescent="0.2">
      <c r="A27" s="10"/>
      <c r="B27" s="23" t="s">
        <v>3</v>
      </c>
      <c r="C27" s="39" t="s">
        <v>4</v>
      </c>
      <c r="D27" s="40" t="s">
        <v>5</v>
      </c>
      <c r="E27" s="39" t="s">
        <v>6</v>
      </c>
      <c r="F27" s="40" t="s">
        <v>7</v>
      </c>
      <c r="G27" s="40" t="s">
        <v>10</v>
      </c>
      <c r="H27" s="41" t="s">
        <v>11</v>
      </c>
      <c r="I27" s="10"/>
      <c r="K27" s="11" t="s">
        <v>3</v>
      </c>
      <c r="L27" s="12" t="s">
        <v>4</v>
      </c>
      <c r="M27" s="13" t="s">
        <v>5</v>
      </c>
      <c r="N27" s="12" t="s">
        <v>6</v>
      </c>
      <c r="O27" s="13" t="s">
        <v>7</v>
      </c>
      <c r="P27" s="13" t="s">
        <v>10</v>
      </c>
      <c r="Q27" s="12" t="s">
        <v>11</v>
      </c>
      <c r="S27" s="11" t="s">
        <v>3</v>
      </c>
      <c r="T27" s="12" t="s">
        <v>4</v>
      </c>
      <c r="U27" s="13" t="s">
        <v>5</v>
      </c>
      <c r="V27" s="12" t="s">
        <v>6</v>
      </c>
      <c r="W27" s="13" t="s">
        <v>7</v>
      </c>
      <c r="X27" s="13" t="s">
        <v>10</v>
      </c>
      <c r="Y27" s="12" t="s">
        <v>11</v>
      </c>
      <c r="Z27" s="33"/>
      <c r="AA27" s="38"/>
      <c r="AB27" s="11" t="s">
        <v>3</v>
      </c>
      <c r="AC27" s="12" t="s">
        <v>4</v>
      </c>
      <c r="AD27" s="13" t="s">
        <v>5</v>
      </c>
      <c r="AE27" s="12" t="s">
        <v>6</v>
      </c>
      <c r="AF27" s="13" t="s">
        <v>7</v>
      </c>
      <c r="AG27" s="13" t="s">
        <v>10</v>
      </c>
      <c r="AH27" s="12" t="s">
        <v>11</v>
      </c>
      <c r="AI27" s="38"/>
      <c r="AJ27" s="33"/>
      <c r="AK27" s="33"/>
    </row>
    <row r="28" spans="1:37" x14ac:dyDescent="0.2">
      <c r="A28" s="10"/>
      <c r="B28" s="45">
        <v>15</v>
      </c>
      <c r="C28" s="43">
        <v>5504</v>
      </c>
      <c r="D28" s="19">
        <v>5863.92</v>
      </c>
      <c r="E28" s="20">
        <v>6265.4</v>
      </c>
      <c r="F28" s="19">
        <v>6813.49</v>
      </c>
      <c r="G28" s="20">
        <v>7377.29</v>
      </c>
      <c r="H28" s="19">
        <v>7748.2</v>
      </c>
      <c r="I28" s="10"/>
      <c r="K28" s="45">
        <v>15</v>
      </c>
      <c r="L28" s="19">
        <f>C28*$C$16</f>
        <v>5504</v>
      </c>
      <c r="M28" s="19">
        <f t="shared" ref="L28:Q45" si="0">D28*$C$16</f>
        <v>5863.92</v>
      </c>
      <c r="N28" s="19">
        <f t="shared" si="0"/>
        <v>6265.4</v>
      </c>
      <c r="O28" s="19">
        <f t="shared" si="0"/>
        <v>6813.49</v>
      </c>
      <c r="P28" s="19">
        <f t="shared" si="0"/>
        <v>7377.29</v>
      </c>
      <c r="Q28" s="19">
        <f t="shared" si="0"/>
        <v>7748.2</v>
      </c>
      <c r="S28" s="45">
        <v>15</v>
      </c>
      <c r="T28" s="18">
        <f>IF(L28&gt;$B$53,$C$54,IF(L28&gt;$B$52,$C$53,IF(L28&gt;$B$51,$C$52,IF(L28&gt;$B$50,$C$51,IF(L28&gt;$B$49,$C$50,IF(L28&gt;0,$C$49,0))))))</f>
        <v>0.17699999999999999</v>
      </c>
      <c r="U28" s="18">
        <f t="shared" ref="U28:Y43" si="1">IF(M28&gt;$B$53,$C$54,IF(M28&gt;$B$52,$C$53,IF(M28&gt;$B$51,$C$52,IF(M28&gt;$B$50,$C$51,IF(M28&gt;$B$49,$C$50,IF(M28&gt;0,$C$49,0))))))</f>
        <v>0.17699999999999999</v>
      </c>
      <c r="V28" s="18">
        <f t="shared" si="1"/>
        <v>0.17699999999999999</v>
      </c>
      <c r="W28" s="18">
        <f t="shared" si="1"/>
        <v>0.17699999999999999</v>
      </c>
      <c r="X28" s="18">
        <f t="shared" si="1"/>
        <v>0.17699999999999999</v>
      </c>
      <c r="Y28" s="18">
        <f t="shared" si="1"/>
        <v>1315.06</v>
      </c>
      <c r="Z28" s="20"/>
      <c r="AA28" s="38"/>
      <c r="AB28" s="45">
        <v>15</v>
      </c>
      <c r="AC28" s="17">
        <f>(IF(T28&lt;1, (12*C28+C28*C58)* (1+$C$22+T28)*$C$16*$C$19/12, (( 12*C28+C28*C58)* (1+$C$22)+12*T28)*$C$16*$C$19/12))</f>
        <v>6933.4325017599995</v>
      </c>
      <c r="AD28" s="17">
        <f t="shared" ref="AD28:AH43" si="2">(IF(U28&lt;1, (12*D28+D28*D58)* (1+$C$22+U28)*$C$16*$C$19/12, (( 12*D28+D28*D58)* (1+$C$22)+12*U28)*$C$16*$C$19/12))</f>
        <v>7386.8265835248012</v>
      </c>
      <c r="AE28" s="17">
        <f t="shared" si="2"/>
        <v>7892.5741272759988</v>
      </c>
      <c r="AF28" s="17">
        <f t="shared" si="2"/>
        <v>8583.0074521106017</v>
      </c>
      <c r="AG28" s="17">
        <f t="shared" si="2"/>
        <v>9293.2307886826002</v>
      </c>
      <c r="AH28" s="17">
        <f t="shared" si="2"/>
        <v>9644.9203957979989</v>
      </c>
      <c r="AI28" s="38"/>
      <c r="AJ28" s="33"/>
      <c r="AK28" s="33"/>
    </row>
    <row r="29" spans="1:37" x14ac:dyDescent="0.2">
      <c r="A29" s="10"/>
      <c r="B29" s="45">
        <v>14</v>
      </c>
      <c r="C29" s="43">
        <v>5003.84</v>
      </c>
      <c r="D29" s="19">
        <v>5329.75</v>
      </c>
      <c r="E29" s="20">
        <v>5755.37</v>
      </c>
      <c r="F29" s="19">
        <v>6227.68</v>
      </c>
      <c r="G29" s="20">
        <v>6754.16</v>
      </c>
      <c r="H29" s="19">
        <v>7132.13</v>
      </c>
      <c r="I29" s="10"/>
      <c r="K29" s="45">
        <v>14</v>
      </c>
      <c r="L29" s="19">
        <f t="shared" si="0"/>
        <v>5003.84</v>
      </c>
      <c r="M29" s="19">
        <f t="shared" si="0"/>
        <v>5329.75</v>
      </c>
      <c r="N29" s="19">
        <f t="shared" si="0"/>
        <v>5755.37</v>
      </c>
      <c r="O29" s="19">
        <f t="shared" si="0"/>
        <v>6227.68</v>
      </c>
      <c r="P29" s="19">
        <f t="shared" si="0"/>
        <v>6754.16</v>
      </c>
      <c r="Q29" s="19">
        <f t="shared" si="0"/>
        <v>7132.13</v>
      </c>
      <c r="S29" s="45">
        <v>14</v>
      </c>
      <c r="T29" s="18">
        <f t="shared" ref="T29:Y45" si="3">IF(L29&gt;$B$53,$C$54,IF(L29&gt;$B$52,$C$53,IF(L29&gt;$B$51,$C$52,IF(L29&gt;$B$50,$C$51,IF(L29&gt;$B$49,$C$50,IF(L29&gt;0,$C$49,0))))))</f>
        <v>0.20499999999999999</v>
      </c>
      <c r="U29" s="18">
        <f t="shared" si="1"/>
        <v>0.17699999999999999</v>
      </c>
      <c r="V29" s="18">
        <f t="shared" si="1"/>
        <v>0.17699999999999999</v>
      </c>
      <c r="W29" s="18">
        <f t="shared" si="1"/>
        <v>0.17699999999999999</v>
      </c>
      <c r="X29" s="18">
        <f t="shared" si="1"/>
        <v>0.17699999999999999</v>
      </c>
      <c r="Y29" s="18">
        <f t="shared" si="1"/>
        <v>0.17699999999999999</v>
      </c>
      <c r="Z29" s="20"/>
      <c r="AA29" s="38"/>
      <c r="AB29" s="45">
        <v>14</v>
      </c>
      <c r="AC29" s="17">
        <f t="shared" ref="AC29:AC45" si="4">(IF(T29&lt;1, (12*C29+C29*C59)* (1+$C$22+T29)*$C$16*$C$19/12, (( 12*C29+C29*C59)* (1+$C$22)+12*T29)*$C$16*$C$19/12))</f>
        <v>6449.5301379776001</v>
      </c>
      <c r="AD29" s="17">
        <f t="shared" si="2"/>
        <v>6713.9283932150001</v>
      </c>
      <c r="AE29" s="17">
        <f t="shared" si="2"/>
        <v>7250.0852866378</v>
      </c>
      <c r="AF29" s="17">
        <f t="shared" si="2"/>
        <v>7845.0579437792003</v>
      </c>
      <c r="AG29" s="17">
        <f t="shared" si="2"/>
        <v>8508.2689800304015</v>
      </c>
      <c r="AH29" s="17">
        <f t="shared" si="2"/>
        <v>8984.4007901122004</v>
      </c>
      <c r="AI29" s="38"/>
      <c r="AJ29" s="33"/>
      <c r="AK29" s="33"/>
    </row>
    <row r="30" spans="1:37" x14ac:dyDescent="0.2">
      <c r="A30" s="10"/>
      <c r="B30" s="45">
        <v>13</v>
      </c>
      <c r="C30" s="43">
        <v>4628.76</v>
      </c>
      <c r="D30" s="19">
        <v>4985.95</v>
      </c>
      <c r="E30" s="20">
        <v>5392.57</v>
      </c>
      <c r="F30" s="19">
        <v>5834.04</v>
      </c>
      <c r="G30" s="20">
        <v>6353.53</v>
      </c>
      <c r="H30" s="19">
        <v>6635.44</v>
      </c>
      <c r="I30" s="10"/>
      <c r="K30" s="45">
        <v>13</v>
      </c>
      <c r="L30" s="19">
        <f t="shared" si="0"/>
        <v>4628.76</v>
      </c>
      <c r="M30" s="19">
        <f t="shared" si="0"/>
        <v>4985.95</v>
      </c>
      <c r="N30" s="19">
        <f t="shared" si="0"/>
        <v>5392.57</v>
      </c>
      <c r="O30" s="19">
        <f t="shared" si="0"/>
        <v>5834.04</v>
      </c>
      <c r="P30" s="19">
        <f t="shared" si="0"/>
        <v>6353.53</v>
      </c>
      <c r="Q30" s="19">
        <f t="shared" si="0"/>
        <v>6635.44</v>
      </c>
      <c r="S30" s="45">
        <v>13</v>
      </c>
      <c r="T30" s="18">
        <f t="shared" si="3"/>
        <v>0.20499999999999999</v>
      </c>
      <c r="U30" s="18">
        <f t="shared" si="1"/>
        <v>0.20499999999999999</v>
      </c>
      <c r="V30" s="18">
        <f t="shared" si="1"/>
        <v>0.17699999999999999</v>
      </c>
      <c r="W30" s="18">
        <f t="shared" si="1"/>
        <v>0.17699999999999999</v>
      </c>
      <c r="X30" s="18">
        <f t="shared" si="1"/>
        <v>0.17699999999999999</v>
      </c>
      <c r="Y30" s="18">
        <f t="shared" si="1"/>
        <v>0.17699999999999999</v>
      </c>
      <c r="Z30" s="20"/>
      <c r="AA30" s="38"/>
      <c r="AB30" s="45">
        <v>13</v>
      </c>
      <c r="AC30" s="17">
        <f t="shared" si="4"/>
        <v>5966.0834721864012</v>
      </c>
      <c r="AD30" s="17">
        <f t="shared" si="2"/>
        <v>6426.4714282329987</v>
      </c>
      <c r="AE30" s="17">
        <f t="shared" si="2"/>
        <v>6793.0632460058005</v>
      </c>
      <c r="AF30" s="17">
        <f t="shared" si="2"/>
        <v>7349.1865102775992</v>
      </c>
      <c r="AG30" s="17">
        <f t="shared" si="2"/>
        <v>8003.5921880281994</v>
      </c>
      <c r="AH30" s="17">
        <f t="shared" si="2"/>
        <v>8358.7164533936011</v>
      </c>
      <c r="AI30" s="38"/>
      <c r="AJ30" s="33"/>
      <c r="AK30" s="33"/>
    </row>
    <row r="31" spans="1:37" s="21" customFormat="1" x14ac:dyDescent="0.2">
      <c r="A31" s="10"/>
      <c r="B31" s="45">
        <v>12</v>
      </c>
      <c r="C31" s="43">
        <v>4170.32</v>
      </c>
      <c r="D31" s="19">
        <v>4581.34</v>
      </c>
      <c r="E31" s="20">
        <v>5061.67</v>
      </c>
      <c r="F31" s="19">
        <v>5594.63</v>
      </c>
      <c r="G31" s="20">
        <v>6220.01</v>
      </c>
      <c r="H31" s="19">
        <v>6516.74</v>
      </c>
      <c r="I31" s="10"/>
      <c r="K31" s="45">
        <v>12</v>
      </c>
      <c r="L31" s="19">
        <f t="shared" si="0"/>
        <v>4170.32</v>
      </c>
      <c r="M31" s="19">
        <f t="shared" si="0"/>
        <v>4581.34</v>
      </c>
      <c r="N31" s="19">
        <f t="shared" si="0"/>
        <v>5061.67</v>
      </c>
      <c r="O31" s="19">
        <f t="shared" si="0"/>
        <v>5594.63</v>
      </c>
      <c r="P31" s="19">
        <f t="shared" si="0"/>
        <v>6220.01</v>
      </c>
      <c r="Q31" s="19">
        <f t="shared" si="0"/>
        <v>6516.74</v>
      </c>
      <c r="S31" s="45">
        <v>12</v>
      </c>
      <c r="T31" s="18">
        <f t="shared" si="3"/>
        <v>0.20499999999999999</v>
      </c>
      <c r="U31" s="18">
        <f t="shared" si="1"/>
        <v>0.20499999999999999</v>
      </c>
      <c r="V31" s="18">
        <f t="shared" si="1"/>
        <v>0.20499999999999999</v>
      </c>
      <c r="W31" s="18">
        <f t="shared" si="1"/>
        <v>0.17699999999999999</v>
      </c>
      <c r="X31" s="18">
        <f t="shared" si="1"/>
        <v>0.17699999999999999</v>
      </c>
      <c r="Y31" s="18">
        <f t="shared" si="1"/>
        <v>0.17699999999999999</v>
      </c>
      <c r="Z31" s="20"/>
      <c r="AA31" s="38"/>
      <c r="AB31" s="45">
        <v>12</v>
      </c>
      <c r="AC31" s="17">
        <f t="shared" si="4"/>
        <v>5454.6324875914661</v>
      </c>
      <c r="AD31" s="17">
        <f t="shared" si="2"/>
        <v>5992.2322509309333</v>
      </c>
      <c r="AE31" s="17">
        <f t="shared" si="2"/>
        <v>6620.4870665721346</v>
      </c>
      <c r="AF31" s="17">
        <f t="shared" si="2"/>
        <v>7151.7559915105339</v>
      </c>
      <c r="AG31" s="17">
        <f t="shared" si="2"/>
        <v>7951.1949467177328</v>
      </c>
      <c r="AH31" s="17">
        <f t="shared" si="2"/>
        <v>8330.5123556189337</v>
      </c>
      <c r="AI31" s="38"/>
      <c r="AJ31" s="35"/>
      <c r="AK31" s="35"/>
    </row>
    <row r="32" spans="1:37" x14ac:dyDescent="0.2">
      <c r="A32" s="10"/>
      <c r="B32" s="45">
        <v>11</v>
      </c>
      <c r="C32" s="43">
        <v>4032.38</v>
      </c>
      <c r="D32" s="19">
        <v>4410.41</v>
      </c>
      <c r="E32" s="20">
        <v>4765.62</v>
      </c>
      <c r="F32" s="19">
        <v>5151.01</v>
      </c>
      <c r="G32" s="20">
        <v>5678.44</v>
      </c>
      <c r="H32" s="19">
        <v>5975.19</v>
      </c>
      <c r="I32" s="10"/>
      <c r="K32" s="45">
        <v>11</v>
      </c>
      <c r="L32" s="19">
        <f t="shared" si="0"/>
        <v>4032.38</v>
      </c>
      <c r="M32" s="19">
        <f t="shared" si="0"/>
        <v>4410.41</v>
      </c>
      <c r="N32" s="19">
        <f t="shared" si="0"/>
        <v>4765.62</v>
      </c>
      <c r="O32" s="19">
        <f t="shared" si="0"/>
        <v>5151.01</v>
      </c>
      <c r="P32" s="19">
        <f t="shared" si="0"/>
        <v>5678.44</v>
      </c>
      <c r="Q32" s="19">
        <f t="shared" si="0"/>
        <v>5975.19</v>
      </c>
      <c r="S32" s="45">
        <v>11</v>
      </c>
      <c r="T32" s="18">
        <f t="shared" si="3"/>
        <v>0.20499999999999999</v>
      </c>
      <c r="U32" s="18">
        <f t="shared" si="1"/>
        <v>0.20499999999999999</v>
      </c>
      <c r="V32" s="18">
        <f t="shared" si="1"/>
        <v>0.20499999999999999</v>
      </c>
      <c r="W32" s="18">
        <f t="shared" si="1"/>
        <v>0.20499999999999999</v>
      </c>
      <c r="X32" s="18">
        <f t="shared" si="1"/>
        <v>0.17699999999999999</v>
      </c>
      <c r="Y32" s="18">
        <f t="shared" si="1"/>
        <v>0.17699999999999999</v>
      </c>
      <c r="Z32" s="20"/>
      <c r="AA32" s="38"/>
      <c r="AB32" s="45">
        <v>11</v>
      </c>
      <c r="AC32" s="17">
        <f t="shared" si="4"/>
        <v>5274.211799169866</v>
      </c>
      <c r="AD32" s="17">
        <f t="shared" si="2"/>
        <v>5768.6617980390665</v>
      </c>
      <c r="AE32" s="17">
        <f t="shared" si="2"/>
        <v>6233.2640362168013</v>
      </c>
      <c r="AF32" s="17">
        <f t="shared" si="2"/>
        <v>6737.3406572897329</v>
      </c>
      <c r="AG32" s="17">
        <f t="shared" si="2"/>
        <v>7258.8924187002667</v>
      </c>
      <c r="AH32" s="17">
        <f t="shared" si="2"/>
        <v>7638.2353941036008</v>
      </c>
      <c r="AI32" s="38"/>
      <c r="AJ32" s="33"/>
      <c r="AK32" s="33"/>
    </row>
    <row r="33" spans="1:37" x14ac:dyDescent="0.2">
      <c r="A33" s="10"/>
      <c r="B33" s="45">
        <v>10</v>
      </c>
      <c r="C33" s="43">
        <v>3895.33</v>
      </c>
      <c r="D33" s="19">
        <v>4191.53</v>
      </c>
      <c r="E33" s="20">
        <v>4528.25</v>
      </c>
      <c r="F33" s="19">
        <v>4893.4399999999996</v>
      </c>
      <c r="G33" s="20">
        <v>5300.1</v>
      </c>
      <c r="H33" s="19">
        <v>5433.63</v>
      </c>
      <c r="I33" s="10"/>
      <c r="K33" s="45">
        <v>10</v>
      </c>
      <c r="L33" s="19">
        <f t="shared" si="0"/>
        <v>3895.33</v>
      </c>
      <c r="M33" s="19">
        <f t="shared" si="0"/>
        <v>4191.53</v>
      </c>
      <c r="N33" s="19">
        <f t="shared" si="0"/>
        <v>4528.25</v>
      </c>
      <c r="O33" s="19">
        <f t="shared" si="0"/>
        <v>4893.4399999999996</v>
      </c>
      <c r="P33" s="19">
        <f t="shared" si="0"/>
        <v>5300.1</v>
      </c>
      <c r="Q33" s="19">
        <f t="shared" si="0"/>
        <v>5433.63</v>
      </c>
      <c r="S33" s="45">
        <v>10</v>
      </c>
      <c r="T33" s="18">
        <f t="shared" si="3"/>
        <v>0.20499999999999999</v>
      </c>
      <c r="U33" s="18">
        <f t="shared" si="1"/>
        <v>0.20499999999999999</v>
      </c>
      <c r="V33" s="18">
        <f t="shared" si="1"/>
        <v>0.20499999999999999</v>
      </c>
      <c r="W33" s="18">
        <f t="shared" si="1"/>
        <v>0.20499999999999999</v>
      </c>
      <c r="X33" s="18">
        <f t="shared" si="1"/>
        <v>0.17699999999999999</v>
      </c>
      <c r="Y33" s="18">
        <f t="shared" si="1"/>
        <v>0.17699999999999999</v>
      </c>
      <c r="Z33" s="20"/>
      <c r="AA33" s="38"/>
      <c r="AB33" s="45">
        <v>10</v>
      </c>
      <c r="AC33" s="17">
        <f t="shared" si="4"/>
        <v>5094.9551995745342</v>
      </c>
      <c r="AD33" s="17">
        <f t="shared" si="2"/>
        <v>5482.3744246758679</v>
      </c>
      <c r="AE33" s="17">
        <f t="shared" si="2"/>
        <v>5922.7923904966665</v>
      </c>
      <c r="AF33" s="17">
        <f t="shared" si="2"/>
        <v>6400.4481191082668</v>
      </c>
      <c r="AG33" s="17">
        <f t="shared" si="2"/>
        <v>6775.250897844001</v>
      </c>
      <c r="AH33" s="17">
        <f t="shared" si="2"/>
        <v>6945.9456493372008</v>
      </c>
      <c r="AI33" s="38"/>
      <c r="AJ33" s="33"/>
      <c r="AK33" s="33"/>
    </row>
    <row r="34" spans="1:37" x14ac:dyDescent="0.2">
      <c r="A34" s="10"/>
      <c r="B34" s="45" t="s">
        <v>22</v>
      </c>
      <c r="C34" s="43">
        <v>3787.84</v>
      </c>
      <c r="D34" s="19">
        <v>4052.08</v>
      </c>
      <c r="E34" s="20">
        <v>4339.43</v>
      </c>
      <c r="F34" s="19">
        <v>4649.0600000000004</v>
      </c>
      <c r="G34" s="20">
        <v>4981.91</v>
      </c>
      <c r="H34" s="19">
        <v>5220.5200000000004</v>
      </c>
      <c r="I34" s="10"/>
      <c r="K34" s="45" t="s">
        <v>22</v>
      </c>
      <c r="L34" s="19">
        <f t="shared" si="0"/>
        <v>3787.84</v>
      </c>
      <c r="M34" s="19">
        <f t="shared" si="0"/>
        <v>4052.08</v>
      </c>
      <c r="N34" s="19">
        <f t="shared" si="0"/>
        <v>4339.43</v>
      </c>
      <c r="O34" s="19">
        <f t="shared" si="0"/>
        <v>4649.0600000000004</v>
      </c>
      <c r="P34" s="19">
        <f t="shared" si="0"/>
        <v>4981.91</v>
      </c>
      <c r="Q34" s="19">
        <f t="shared" si="0"/>
        <v>5220.5200000000004</v>
      </c>
      <c r="S34" s="45" t="s">
        <v>22</v>
      </c>
      <c r="T34" s="18">
        <f t="shared" si="3"/>
        <v>0.20499999999999999</v>
      </c>
      <c r="U34" s="18">
        <f t="shared" si="1"/>
        <v>0.20499999999999999</v>
      </c>
      <c r="V34" s="18">
        <f t="shared" si="1"/>
        <v>0.20499999999999999</v>
      </c>
      <c r="W34" s="18">
        <f t="shared" si="1"/>
        <v>0.20499999999999999</v>
      </c>
      <c r="X34" s="18">
        <f t="shared" si="1"/>
        <v>0.20499999999999999</v>
      </c>
      <c r="Y34" s="18">
        <f t="shared" si="1"/>
        <v>0.17699999999999999</v>
      </c>
      <c r="Z34" s="20"/>
      <c r="AA34" s="38"/>
      <c r="AB34" s="45" t="s">
        <v>22</v>
      </c>
      <c r="AC34" s="17">
        <f t="shared" si="4"/>
        <v>4954.3620445909337</v>
      </c>
      <c r="AD34" s="17">
        <f t="shared" si="2"/>
        <v>5299.9787091445332</v>
      </c>
      <c r="AE34" s="17">
        <f t="shared" si="2"/>
        <v>5675.8224442318678</v>
      </c>
      <c r="AF34" s="17">
        <f t="shared" si="2"/>
        <v>6080.8076389250673</v>
      </c>
      <c r="AG34" s="17">
        <f t="shared" si="2"/>
        <v>6516.1637802990663</v>
      </c>
      <c r="AH34" s="17">
        <f t="shared" si="2"/>
        <v>6673.521785855467</v>
      </c>
      <c r="AI34" s="38"/>
      <c r="AJ34" s="33"/>
      <c r="AK34" s="33"/>
    </row>
    <row r="35" spans="1:37" x14ac:dyDescent="0.2">
      <c r="A35" s="10"/>
      <c r="B35" s="45" t="s">
        <v>12</v>
      </c>
      <c r="C35" s="43">
        <v>3566.89</v>
      </c>
      <c r="D35" s="19">
        <v>3814.56</v>
      </c>
      <c r="E35" s="20">
        <v>3969.97</v>
      </c>
      <c r="F35" s="19">
        <v>4429.8900000000003</v>
      </c>
      <c r="G35" s="20">
        <v>4702.42</v>
      </c>
      <c r="H35" s="19">
        <v>5018.1099999999997</v>
      </c>
      <c r="I35" s="10"/>
      <c r="K35" s="45" t="s">
        <v>12</v>
      </c>
      <c r="L35" s="19">
        <f t="shared" si="0"/>
        <v>3566.89</v>
      </c>
      <c r="M35" s="19">
        <f t="shared" si="0"/>
        <v>3814.56</v>
      </c>
      <c r="N35" s="19">
        <f t="shared" si="0"/>
        <v>3969.97</v>
      </c>
      <c r="O35" s="19">
        <f t="shared" si="0"/>
        <v>4429.8900000000003</v>
      </c>
      <c r="P35" s="19">
        <f t="shared" si="0"/>
        <v>4702.42</v>
      </c>
      <c r="Q35" s="19">
        <f t="shared" si="0"/>
        <v>5018.1099999999997</v>
      </c>
      <c r="S35" s="45" t="s">
        <v>12</v>
      </c>
      <c r="T35" s="18">
        <f t="shared" si="3"/>
        <v>0.20499999999999999</v>
      </c>
      <c r="U35" s="18">
        <f t="shared" si="1"/>
        <v>0.20499999999999999</v>
      </c>
      <c r="V35" s="18">
        <f t="shared" si="1"/>
        <v>0.20499999999999999</v>
      </c>
      <c r="W35" s="18">
        <f t="shared" si="1"/>
        <v>0.20499999999999999</v>
      </c>
      <c r="X35" s="18">
        <f t="shared" si="1"/>
        <v>0.20499999999999999</v>
      </c>
      <c r="Y35" s="18">
        <f t="shared" si="1"/>
        <v>0.20499999999999999</v>
      </c>
      <c r="Z35" s="20"/>
      <c r="AA35" s="38"/>
      <c r="AB35" s="45" t="s">
        <v>12</v>
      </c>
      <c r="AC35" s="17">
        <f t="shared" si="4"/>
        <v>4665.3671837329339</v>
      </c>
      <c r="AD35" s="17">
        <f t="shared" si="2"/>
        <v>4989.3108686784008</v>
      </c>
      <c r="AE35" s="17">
        <f t="shared" si="2"/>
        <v>5192.5817051841341</v>
      </c>
      <c r="AF35" s="17">
        <f t="shared" si="2"/>
        <v>5794.1409557196012</v>
      </c>
      <c r="AG35" s="17">
        <f t="shared" si="2"/>
        <v>6150.6006499021341</v>
      </c>
      <c r="AH35" s="17">
        <f t="shared" si="2"/>
        <v>6563.5121123337331</v>
      </c>
      <c r="AI35" s="38"/>
      <c r="AJ35" s="33"/>
      <c r="AK35" s="33"/>
    </row>
    <row r="36" spans="1:37" x14ac:dyDescent="0.2">
      <c r="A36" s="10"/>
      <c r="B36" s="45" t="s">
        <v>13</v>
      </c>
      <c r="C36" s="43">
        <v>3448.96</v>
      </c>
      <c r="D36" s="19">
        <v>3662.32</v>
      </c>
      <c r="E36" s="20">
        <v>3869.96</v>
      </c>
      <c r="F36" s="19">
        <v>4331.88</v>
      </c>
      <c r="G36" s="20">
        <v>4436.3900000000003</v>
      </c>
      <c r="H36" s="19">
        <v>4703.2299999999996</v>
      </c>
      <c r="I36" s="10"/>
      <c r="K36" s="45" t="s">
        <v>13</v>
      </c>
      <c r="L36" s="19">
        <f t="shared" si="0"/>
        <v>3448.96</v>
      </c>
      <c r="M36" s="19">
        <f t="shared" si="0"/>
        <v>3662.32</v>
      </c>
      <c r="N36" s="19">
        <f t="shared" si="0"/>
        <v>3869.96</v>
      </c>
      <c r="O36" s="19">
        <f t="shared" si="0"/>
        <v>4331.88</v>
      </c>
      <c r="P36" s="19">
        <f t="shared" si="0"/>
        <v>4436.3900000000003</v>
      </c>
      <c r="Q36" s="19">
        <f t="shared" si="0"/>
        <v>4703.2299999999996</v>
      </c>
      <c r="S36" s="45" t="s">
        <v>13</v>
      </c>
      <c r="T36" s="18">
        <f t="shared" si="3"/>
        <v>0.20499999999999999</v>
      </c>
      <c r="U36" s="18">
        <f t="shared" si="1"/>
        <v>0.20499999999999999</v>
      </c>
      <c r="V36" s="18">
        <f t="shared" si="1"/>
        <v>0.20499999999999999</v>
      </c>
      <c r="W36" s="18">
        <f t="shared" si="1"/>
        <v>0.20499999999999999</v>
      </c>
      <c r="X36" s="18">
        <f t="shared" si="1"/>
        <v>0.20499999999999999</v>
      </c>
      <c r="Y36" s="18">
        <f t="shared" si="1"/>
        <v>0.20499999999999999</v>
      </c>
      <c r="Z36" s="20"/>
      <c r="AA36" s="38"/>
      <c r="AB36" s="45" t="s">
        <v>13</v>
      </c>
      <c r="AC36" s="17">
        <f t="shared" si="4"/>
        <v>4511.1188744277333</v>
      </c>
      <c r="AD36" s="17">
        <f t="shared" si="2"/>
        <v>4790.1862811381334</v>
      </c>
      <c r="AE36" s="17">
        <f t="shared" si="2"/>
        <v>5061.7721282010671</v>
      </c>
      <c r="AF36" s="17">
        <f t="shared" si="2"/>
        <v>5665.9473086832004</v>
      </c>
      <c r="AG36" s="17">
        <f t="shared" si="2"/>
        <v>5802.6427280462667</v>
      </c>
      <c r="AH36" s="17">
        <f t="shared" si="2"/>
        <v>6151.6601015305323</v>
      </c>
      <c r="AI36" s="38"/>
      <c r="AJ36" s="33"/>
      <c r="AK36" s="33"/>
    </row>
    <row r="37" spans="1:37" x14ac:dyDescent="0.2">
      <c r="A37" s="10"/>
      <c r="B37" s="45">
        <v>8</v>
      </c>
      <c r="C37" s="43">
        <v>3281.44</v>
      </c>
      <c r="D37" s="19">
        <v>3486.59</v>
      </c>
      <c r="E37" s="20">
        <v>3628.68</v>
      </c>
      <c r="F37" s="19">
        <v>3770.54</v>
      </c>
      <c r="G37" s="20">
        <v>3922.69</v>
      </c>
      <c r="H37" s="19">
        <v>3995.85</v>
      </c>
      <c r="I37" s="10"/>
      <c r="K37" s="45">
        <v>8</v>
      </c>
      <c r="L37" s="19">
        <f t="shared" si="0"/>
        <v>3281.44</v>
      </c>
      <c r="M37" s="19">
        <f t="shared" si="0"/>
        <v>3486.59</v>
      </c>
      <c r="N37" s="19">
        <f t="shared" si="0"/>
        <v>3628.68</v>
      </c>
      <c r="O37" s="19">
        <f t="shared" si="0"/>
        <v>3770.54</v>
      </c>
      <c r="P37" s="19">
        <f t="shared" si="0"/>
        <v>3922.69</v>
      </c>
      <c r="Q37" s="19">
        <f t="shared" si="0"/>
        <v>3995.85</v>
      </c>
      <c r="S37" s="45">
        <v>8</v>
      </c>
      <c r="T37" s="18">
        <f t="shared" si="3"/>
        <v>0.20499999999999999</v>
      </c>
      <c r="U37" s="18">
        <f t="shared" si="1"/>
        <v>0.20499999999999999</v>
      </c>
      <c r="V37" s="18">
        <f t="shared" si="1"/>
        <v>0.20499999999999999</v>
      </c>
      <c r="W37" s="18">
        <f t="shared" si="1"/>
        <v>0.20499999999999999</v>
      </c>
      <c r="X37" s="18">
        <f t="shared" si="1"/>
        <v>0.20499999999999999</v>
      </c>
      <c r="Y37" s="18">
        <f t="shared" si="1"/>
        <v>0.20499999999999999</v>
      </c>
      <c r="Z37" s="20"/>
      <c r="AA37" s="38"/>
      <c r="AB37" s="45">
        <v>8</v>
      </c>
      <c r="AC37" s="17">
        <f t="shared" si="4"/>
        <v>4340.0887550672005</v>
      </c>
      <c r="AD37" s="17">
        <f t="shared" si="2"/>
        <v>4611.4236592867001</v>
      </c>
      <c r="AE37" s="17">
        <f t="shared" si="2"/>
        <v>4799.3543272883999</v>
      </c>
      <c r="AF37" s="17">
        <f t="shared" si="2"/>
        <v>4986.9807933501988</v>
      </c>
      <c r="AG37" s="17">
        <f t="shared" si="2"/>
        <v>5188.2169896797004</v>
      </c>
      <c r="AH37" s="17">
        <f t="shared" si="2"/>
        <v>5284.9796589104999</v>
      </c>
      <c r="AI37" s="38"/>
      <c r="AJ37" s="33"/>
      <c r="AK37" s="33"/>
    </row>
    <row r="38" spans="1:37" x14ac:dyDescent="0.2">
      <c r="A38" s="10"/>
      <c r="B38" s="45">
        <v>7</v>
      </c>
      <c r="C38" s="43">
        <v>3095.23</v>
      </c>
      <c r="D38" s="19">
        <v>3331.58</v>
      </c>
      <c r="E38" s="20">
        <v>3472.38</v>
      </c>
      <c r="F38" s="19">
        <v>3614.47</v>
      </c>
      <c r="G38" s="20">
        <v>3748.49</v>
      </c>
      <c r="H38" s="19">
        <v>3820.45</v>
      </c>
      <c r="I38" s="10"/>
      <c r="K38" s="45">
        <v>7</v>
      </c>
      <c r="L38" s="19">
        <f t="shared" si="0"/>
        <v>3095.23</v>
      </c>
      <c r="M38" s="19">
        <f t="shared" si="0"/>
        <v>3331.58</v>
      </c>
      <c r="N38" s="19">
        <f t="shared" si="0"/>
        <v>3472.38</v>
      </c>
      <c r="O38" s="19">
        <f t="shared" si="0"/>
        <v>3614.47</v>
      </c>
      <c r="P38" s="19">
        <f t="shared" si="0"/>
        <v>3748.49</v>
      </c>
      <c r="Q38" s="19">
        <f t="shared" si="0"/>
        <v>3820.45</v>
      </c>
      <c r="S38" s="45">
        <v>7</v>
      </c>
      <c r="T38" s="18">
        <f t="shared" si="3"/>
        <v>0.20499999999999999</v>
      </c>
      <c r="U38" s="18">
        <f t="shared" si="1"/>
        <v>0.20499999999999999</v>
      </c>
      <c r="V38" s="18">
        <f t="shared" si="1"/>
        <v>0.20499999999999999</v>
      </c>
      <c r="W38" s="18">
        <f t="shared" si="1"/>
        <v>0.20499999999999999</v>
      </c>
      <c r="X38" s="18">
        <f t="shared" si="1"/>
        <v>0.20499999999999999</v>
      </c>
      <c r="Y38" s="18">
        <f t="shared" si="1"/>
        <v>0.20499999999999999</v>
      </c>
      <c r="Z38" s="20"/>
      <c r="AA38" s="38"/>
      <c r="AB38" s="45">
        <v>7</v>
      </c>
      <c r="AC38" s="17">
        <f t="shared" si="4"/>
        <v>4093.8042192899006</v>
      </c>
      <c r="AD38" s="17">
        <f t="shared" si="2"/>
        <v>4406.4047779654002</v>
      </c>
      <c r="AE38" s="17">
        <f t="shared" si="2"/>
        <v>4592.6292698693996</v>
      </c>
      <c r="AF38" s="17">
        <f t="shared" si="2"/>
        <v>4780.5599378711004</v>
      </c>
      <c r="AG38" s="17">
        <f t="shared" si="2"/>
        <v>4957.8170856336992</v>
      </c>
      <c r="AH38" s="17">
        <f t="shared" si="2"/>
        <v>5052.9926143084995</v>
      </c>
      <c r="AI38" s="38"/>
      <c r="AJ38" s="33"/>
      <c r="AK38" s="33"/>
    </row>
    <row r="39" spans="1:37" x14ac:dyDescent="0.2">
      <c r="A39" s="10"/>
      <c r="B39" s="45">
        <v>6</v>
      </c>
      <c r="C39" s="43">
        <v>3042.04</v>
      </c>
      <c r="D39" s="19">
        <v>3236.55</v>
      </c>
      <c r="E39" s="20">
        <v>3372.94</v>
      </c>
      <c r="F39" s="19">
        <v>3507.92</v>
      </c>
      <c r="G39" s="20">
        <v>3640.49</v>
      </c>
      <c r="H39" s="19">
        <v>3708.02</v>
      </c>
      <c r="I39" s="10"/>
      <c r="K39" s="45">
        <v>6</v>
      </c>
      <c r="L39" s="19">
        <f t="shared" si="0"/>
        <v>3042.04</v>
      </c>
      <c r="M39" s="19">
        <f t="shared" si="0"/>
        <v>3236.55</v>
      </c>
      <c r="N39" s="19">
        <f t="shared" si="0"/>
        <v>3372.94</v>
      </c>
      <c r="O39" s="19">
        <f t="shared" si="0"/>
        <v>3507.92</v>
      </c>
      <c r="P39" s="19">
        <f t="shared" si="0"/>
        <v>3640.49</v>
      </c>
      <c r="Q39" s="19">
        <f t="shared" si="0"/>
        <v>3708.02</v>
      </c>
      <c r="S39" s="45">
        <v>6</v>
      </c>
      <c r="T39" s="18">
        <f t="shared" si="3"/>
        <v>0.20499999999999999</v>
      </c>
      <c r="U39" s="18">
        <f t="shared" si="1"/>
        <v>0.20499999999999999</v>
      </c>
      <c r="V39" s="18">
        <f t="shared" si="1"/>
        <v>0.20499999999999999</v>
      </c>
      <c r="W39" s="18">
        <f t="shared" si="1"/>
        <v>0.20499999999999999</v>
      </c>
      <c r="X39" s="18">
        <f t="shared" si="1"/>
        <v>0.20499999999999999</v>
      </c>
      <c r="Y39" s="18">
        <f t="shared" si="1"/>
        <v>0.20499999999999999</v>
      </c>
      <c r="Z39" s="20"/>
      <c r="AA39" s="38"/>
      <c r="AB39" s="45">
        <v>6</v>
      </c>
      <c r="AC39" s="17">
        <f t="shared" si="4"/>
        <v>4023.4542141452002</v>
      </c>
      <c r="AD39" s="17">
        <f t="shared" si="2"/>
        <v>4280.7164721015006</v>
      </c>
      <c r="AE39" s="17">
        <f t="shared" si="2"/>
        <v>4461.1082224622005</v>
      </c>
      <c r="AF39" s="17">
        <f t="shared" si="2"/>
        <v>4639.6350826695998</v>
      </c>
      <c r="AG39" s="17">
        <f t="shared" si="2"/>
        <v>4814.9744355936991</v>
      </c>
      <c r="AH39" s="17">
        <f t="shared" si="2"/>
        <v>4904.2907703826004</v>
      </c>
      <c r="AI39" s="38"/>
      <c r="AJ39" s="33"/>
      <c r="AK39" s="33"/>
    </row>
    <row r="40" spans="1:37" x14ac:dyDescent="0.2">
      <c r="A40" s="10"/>
      <c r="B40" s="45">
        <v>5</v>
      </c>
      <c r="C40" s="43">
        <v>2928.99</v>
      </c>
      <c r="D40" s="19">
        <v>3117.67</v>
      </c>
      <c r="E40" s="20">
        <v>3245.11</v>
      </c>
      <c r="F40" s="19">
        <v>3380.06</v>
      </c>
      <c r="G40" s="20">
        <v>3505.47</v>
      </c>
      <c r="H40" s="19">
        <v>3570.28</v>
      </c>
      <c r="I40" s="10"/>
      <c r="K40" s="45">
        <v>5</v>
      </c>
      <c r="L40" s="19">
        <f t="shared" si="0"/>
        <v>2928.99</v>
      </c>
      <c r="M40" s="19">
        <f t="shared" si="0"/>
        <v>3117.67</v>
      </c>
      <c r="N40" s="19">
        <f t="shared" si="0"/>
        <v>3245.11</v>
      </c>
      <c r="O40" s="19">
        <f t="shared" si="0"/>
        <v>3380.06</v>
      </c>
      <c r="P40" s="19">
        <f t="shared" si="0"/>
        <v>3505.47</v>
      </c>
      <c r="Q40" s="19">
        <f t="shared" si="0"/>
        <v>3570.28</v>
      </c>
      <c r="S40" s="45">
        <v>5</v>
      </c>
      <c r="T40" s="18">
        <f t="shared" si="3"/>
        <v>0.20499999999999999</v>
      </c>
      <c r="U40" s="18">
        <f t="shared" si="1"/>
        <v>0.20499999999999999</v>
      </c>
      <c r="V40" s="18">
        <f t="shared" si="1"/>
        <v>0.20499999999999999</v>
      </c>
      <c r="W40" s="18">
        <f t="shared" si="1"/>
        <v>0.20499999999999999</v>
      </c>
      <c r="X40" s="18">
        <f t="shared" si="1"/>
        <v>0.20499999999999999</v>
      </c>
      <c r="Y40" s="18">
        <f t="shared" si="1"/>
        <v>0.20499999999999999</v>
      </c>
      <c r="Z40" s="20"/>
      <c r="AA40" s="38"/>
      <c r="AB40" s="45">
        <v>5</v>
      </c>
      <c r="AC40" s="17">
        <f t="shared" si="4"/>
        <v>3873.9323475986998</v>
      </c>
      <c r="AD40" s="17">
        <f t="shared" si="2"/>
        <v>4123.4837476871007</v>
      </c>
      <c r="AE40" s="17">
        <f t="shared" si="2"/>
        <v>4292.0380747342997</v>
      </c>
      <c r="AF40" s="17">
        <f t="shared" si="2"/>
        <v>4470.5252564277998</v>
      </c>
      <c r="AG40" s="17">
        <f t="shared" si="2"/>
        <v>4636.3946707011</v>
      </c>
      <c r="AH40" s="17">
        <f t="shared" si="2"/>
        <v>4722.1134868964</v>
      </c>
      <c r="AI40" s="38"/>
      <c r="AJ40" s="33"/>
      <c r="AK40" s="33"/>
    </row>
    <row r="41" spans="1:37" x14ac:dyDescent="0.2">
      <c r="A41" s="10"/>
      <c r="B41" s="45">
        <v>4</v>
      </c>
      <c r="C41" s="43">
        <v>2802.62</v>
      </c>
      <c r="D41" s="19">
        <v>2993.55</v>
      </c>
      <c r="E41" s="20">
        <v>3153.75</v>
      </c>
      <c r="F41" s="19">
        <v>3253.48</v>
      </c>
      <c r="G41" s="20">
        <v>3353.2</v>
      </c>
      <c r="H41" s="19">
        <v>3411.6</v>
      </c>
      <c r="I41" s="10"/>
      <c r="K41" s="45">
        <v>4</v>
      </c>
      <c r="L41" s="19">
        <f t="shared" si="0"/>
        <v>2802.62</v>
      </c>
      <c r="M41" s="19">
        <f t="shared" si="0"/>
        <v>2993.55</v>
      </c>
      <c r="N41" s="19">
        <f t="shared" si="0"/>
        <v>3153.75</v>
      </c>
      <c r="O41" s="19">
        <f t="shared" si="0"/>
        <v>3253.48</v>
      </c>
      <c r="P41" s="19">
        <f t="shared" si="0"/>
        <v>3353.2</v>
      </c>
      <c r="Q41" s="19">
        <f t="shared" si="0"/>
        <v>3411.6</v>
      </c>
      <c r="S41" s="45">
        <v>4</v>
      </c>
      <c r="T41" s="18">
        <f t="shared" si="3"/>
        <v>0.20499999999999999</v>
      </c>
      <c r="U41" s="18">
        <f t="shared" si="1"/>
        <v>0.20499999999999999</v>
      </c>
      <c r="V41" s="18">
        <f t="shared" si="1"/>
        <v>0.20499999999999999</v>
      </c>
      <c r="W41" s="18">
        <f t="shared" si="1"/>
        <v>0.20499999999999999</v>
      </c>
      <c r="X41" s="18">
        <f t="shared" si="1"/>
        <v>0.20499999999999999</v>
      </c>
      <c r="Y41" s="18">
        <f t="shared" si="1"/>
        <v>0.20499999999999999</v>
      </c>
      <c r="Z41" s="20"/>
      <c r="AA41" s="38"/>
      <c r="AB41" s="45">
        <v>4</v>
      </c>
      <c r="AC41" s="17">
        <f t="shared" si="4"/>
        <v>3706.793220880601</v>
      </c>
      <c r="AD41" s="17">
        <f t="shared" si="2"/>
        <v>3959.3205095115009</v>
      </c>
      <c r="AE41" s="17">
        <f t="shared" si="2"/>
        <v>4171.2037737375003</v>
      </c>
      <c r="AF41" s="17">
        <f t="shared" si="2"/>
        <v>4303.1083801124005</v>
      </c>
      <c r="AG41" s="17">
        <f t="shared" si="2"/>
        <v>4434.9997603159991</v>
      </c>
      <c r="AH41" s="17">
        <f t="shared" si="2"/>
        <v>4512.2406007079999</v>
      </c>
      <c r="AI41" s="38"/>
      <c r="AJ41" s="33"/>
      <c r="AK41" s="33"/>
    </row>
    <row r="42" spans="1:37" x14ac:dyDescent="0.2">
      <c r="A42" s="10"/>
      <c r="B42" s="45">
        <v>3</v>
      </c>
      <c r="C42" s="43">
        <v>2762.69</v>
      </c>
      <c r="D42" s="19">
        <v>2968.02</v>
      </c>
      <c r="E42" s="20">
        <v>3017.99</v>
      </c>
      <c r="F42" s="19">
        <v>3132.21</v>
      </c>
      <c r="G42" s="20">
        <v>3217.92</v>
      </c>
      <c r="H42" s="19">
        <v>3296.43</v>
      </c>
      <c r="I42" s="10"/>
      <c r="K42" s="45">
        <v>3</v>
      </c>
      <c r="L42" s="19">
        <f t="shared" si="0"/>
        <v>2762.69</v>
      </c>
      <c r="M42" s="19">
        <f t="shared" si="0"/>
        <v>2968.02</v>
      </c>
      <c r="N42" s="19">
        <f t="shared" si="0"/>
        <v>3017.99</v>
      </c>
      <c r="O42" s="19">
        <f t="shared" si="0"/>
        <v>3132.21</v>
      </c>
      <c r="P42" s="19">
        <f t="shared" si="0"/>
        <v>3217.92</v>
      </c>
      <c r="Q42" s="19">
        <f t="shared" si="0"/>
        <v>3296.43</v>
      </c>
      <c r="S42" s="45">
        <v>3</v>
      </c>
      <c r="T42" s="18">
        <f t="shared" si="3"/>
        <v>0.20499999999999999</v>
      </c>
      <c r="U42" s="18">
        <f t="shared" si="1"/>
        <v>0.20499999999999999</v>
      </c>
      <c r="V42" s="18">
        <f t="shared" si="1"/>
        <v>0.20499999999999999</v>
      </c>
      <c r="W42" s="18">
        <f t="shared" si="1"/>
        <v>0.20499999999999999</v>
      </c>
      <c r="X42" s="18">
        <f t="shared" si="1"/>
        <v>0.20499999999999999</v>
      </c>
      <c r="Y42" s="18">
        <f t="shared" si="1"/>
        <v>0.20499999999999999</v>
      </c>
      <c r="Z42" s="20"/>
      <c r="AA42" s="38"/>
      <c r="AB42" s="45">
        <v>3</v>
      </c>
      <c r="AC42" s="17">
        <f t="shared" si="4"/>
        <v>3653.9811188796998</v>
      </c>
      <c r="AD42" s="17">
        <f t="shared" si="2"/>
        <v>3925.5540941825998</v>
      </c>
      <c r="AE42" s="17">
        <f t="shared" si="2"/>
        <v>3991.6452721686996</v>
      </c>
      <c r="AF42" s="17">
        <f t="shared" si="2"/>
        <v>4142.7146007573001</v>
      </c>
      <c r="AG42" s="17">
        <f t="shared" si="2"/>
        <v>4256.0761149696</v>
      </c>
      <c r="AH42" s="17">
        <f t="shared" si="2"/>
        <v>4359.9147858458991</v>
      </c>
      <c r="AI42" s="38"/>
      <c r="AJ42" s="33"/>
      <c r="AK42" s="33"/>
    </row>
    <row r="43" spans="1:37" x14ac:dyDescent="0.2">
      <c r="A43" s="10"/>
      <c r="B43" s="45" t="s">
        <v>23</v>
      </c>
      <c r="C43" s="43">
        <v>2601.6</v>
      </c>
      <c r="D43" s="19">
        <v>2835.82</v>
      </c>
      <c r="E43" s="20">
        <v>2921.62</v>
      </c>
      <c r="F43" s="19">
        <v>3036.03</v>
      </c>
      <c r="G43" s="20">
        <v>3114.63</v>
      </c>
      <c r="H43" s="19">
        <v>3229.97</v>
      </c>
      <c r="I43" s="10"/>
      <c r="K43" s="45" t="s">
        <v>23</v>
      </c>
      <c r="L43" s="19">
        <f t="shared" si="0"/>
        <v>2601.6</v>
      </c>
      <c r="M43" s="19">
        <f t="shared" si="0"/>
        <v>2835.82</v>
      </c>
      <c r="N43" s="19">
        <f t="shared" si="0"/>
        <v>2921.62</v>
      </c>
      <c r="O43" s="19">
        <f t="shared" si="0"/>
        <v>3036.03</v>
      </c>
      <c r="P43" s="19">
        <f t="shared" si="0"/>
        <v>3114.63</v>
      </c>
      <c r="Q43" s="19">
        <f t="shared" si="0"/>
        <v>3229.97</v>
      </c>
      <c r="S43" s="45" t="s">
        <v>23</v>
      </c>
      <c r="T43" s="18">
        <f t="shared" si="3"/>
        <v>0.20499999999999999</v>
      </c>
      <c r="U43" s="18">
        <f t="shared" si="1"/>
        <v>0.20499999999999999</v>
      </c>
      <c r="V43" s="18">
        <f t="shared" si="1"/>
        <v>0.20499999999999999</v>
      </c>
      <c r="W43" s="18">
        <f t="shared" si="1"/>
        <v>0.20499999999999999</v>
      </c>
      <c r="X43" s="18">
        <f t="shared" si="1"/>
        <v>0.20499999999999999</v>
      </c>
      <c r="Y43" s="18">
        <f t="shared" si="1"/>
        <v>0.20499999999999999</v>
      </c>
      <c r="Z43" s="20"/>
      <c r="AA43" s="38"/>
      <c r="AB43" s="45" t="s">
        <v>23</v>
      </c>
      <c r="AC43" s="17">
        <f t="shared" si="4"/>
        <v>3440.9207254079993</v>
      </c>
      <c r="AD43" s="17">
        <f t="shared" si="2"/>
        <v>3750.704109596601</v>
      </c>
      <c r="AE43" s="17">
        <f t="shared" si="2"/>
        <v>3864.1846593506002</v>
      </c>
      <c r="AF43" s="17">
        <f t="shared" si="2"/>
        <v>4015.5052851939004</v>
      </c>
      <c r="AG43" s="17">
        <f t="shared" si="2"/>
        <v>4119.4629916119002</v>
      </c>
      <c r="AH43" s="17">
        <f t="shared" si="2"/>
        <v>4272.0136513860998</v>
      </c>
      <c r="AI43" s="38"/>
      <c r="AJ43" s="33"/>
      <c r="AK43" s="33"/>
    </row>
    <row r="44" spans="1:37" x14ac:dyDescent="0.2">
      <c r="A44" s="10"/>
      <c r="B44" s="45">
        <v>2</v>
      </c>
      <c r="C44" s="22">
        <v>2582.16</v>
      </c>
      <c r="D44" s="15">
        <v>2784.28</v>
      </c>
      <c r="E44" s="16">
        <v>2834.67</v>
      </c>
      <c r="F44" s="15">
        <v>2906.58</v>
      </c>
      <c r="G44" s="16">
        <v>3064.63</v>
      </c>
      <c r="H44" s="15">
        <v>3229.97</v>
      </c>
      <c r="I44" s="10"/>
      <c r="K44" s="45">
        <v>2</v>
      </c>
      <c r="L44" s="19">
        <f t="shared" si="0"/>
        <v>2582.16</v>
      </c>
      <c r="M44" s="19">
        <f t="shared" si="0"/>
        <v>2784.28</v>
      </c>
      <c r="N44" s="19">
        <f t="shared" si="0"/>
        <v>2834.67</v>
      </c>
      <c r="O44" s="19">
        <f t="shared" si="0"/>
        <v>2906.58</v>
      </c>
      <c r="P44" s="19">
        <f t="shared" si="0"/>
        <v>3064.63</v>
      </c>
      <c r="Q44" s="19">
        <f t="shared" si="0"/>
        <v>3229.97</v>
      </c>
      <c r="S44" s="45">
        <v>2</v>
      </c>
      <c r="T44" s="18">
        <f t="shared" si="3"/>
        <v>0.20499999999999999</v>
      </c>
      <c r="U44" s="18">
        <f t="shared" si="3"/>
        <v>0.20499999999999999</v>
      </c>
      <c r="V44" s="18">
        <f t="shared" si="3"/>
        <v>0.20499999999999999</v>
      </c>
      <c r="W44" s="18">
        <f t="shared" si="3"/>
        <v>0.20499999999999999</v>
      </c>
      <c r="X44" s="18">
        <f t="shared" si="3"/>
        <v>0.20499999999999999</v>
      </c>
      <c r="Y44" s="18">
        <f t="shared" si="3"/>
        <v>0.20499999999999999</v>
      </c>
      <c r="Z44" s="20"/>
      <c r="AA44" s="38"/>
      <c r="AB44" s="45">
        <v>2</v>
      </c>
      <c r="AC44" s="17">
        <f t="shared" si="4"/>
        <v>3415.2090484007999</v>
      </c>
      <c r="AD44" s="17">
        <f t="shared" ref="AD44:AD45" si="5">(IF(U44&lt;1, (12*D44+D44*D74)* (1+$C$22+U44)*$C$16*$C$19/12, (( 12*D44+D44*D74)* (1+$C$22)+12*U44)*$C$16*$C$19/12))</f>
        <v>3682.5364227163996</v>
      </c>
      <c r="AE44" s="17">
        <f t="shared" ref="AE44:AE45" si="6">(IF(V44&lt;1, (12*E44+E44*E74)* (1+$C$22+V44)*$C$16*$C$19/12, (( 12*E44+E44*E74)* (1+$C$22)+12*V44)*$C$16*$C$19/12))</f>
        <v>3749.1830998971004</v>
      </c>
      <c r="AF44" s="17">
        <f t="shared" ref="AF44:AF45" si="7">(IF(W44&lt;1, (12*F44+F44*F74)* (1+$C$22+W44)*$C$16*$C$19/12, (( 12*F44+F44*F74)* (1+$C$22)+12*W44)*$C$16*$C$19/12))</f>
        <v>3844.2924977153998</v>
      </c>
      <c r="AG44" s="17">
        <f t="shared" ref="AG44:AG45" si="8">(IF(X44&lt;1, (12*G44+G44*G74)* (1+$C$22+X44)*$C$16*$C$19/12, (( 12*G44+G44*G74)* (1+$C$22)+12*X44)*$C$16*$C$19/12))</f>
        <v>4053.3321351118993</v>
      </c>
      <c r="AH44" s="17">
        <f t="shared" ref="AH44:AH45" si="9">(IF(Y44&lt;1, (12*H44+H44*H74)* (1+$C$22+Y44)*$C$16*$C$19/12, (( 12*H44+H44*H74)* (1+$C$22)+12*Y44)*$C$16*$C$19/12))</f>
        <v>4272.0136513860998</v>
      </c>
      <c r="AI44" s="38"/>
      <c r="AJ44" s="33"/>
      <c r="AK44" s="33"/>
    </row>
    <row r="45" spans="1:37" x14ac:dyDescent="0.2">
      <c r="A45" s="10"/>
      <c r="B45" s="46">
        <v>1</v>
      </c>
      <c r="C45" s="44"/>
      <c r="D45" s="24">
        <v>2355.52</v>
      </c>
      <c r="E45" s="25">
        <v>2388.86</v>
      </c>
      <c r="F45" s="24">
        <v>2430.5500000000002</v>
      </c>
      <c r="G45" s="25">
        <v>2469.42</v>
      </c>
      <c r="H45" s="24">
        <v>2569.4699999999998</v>
      </c>
      <c r="I45" s="10"/>
      <c r="K45" s="46">
        <v>1</v>
      </c>
      <c r="L45" s="26">
        <f t="shared" si="0"/>
        <v>0</v>
      </c>
      <c r="M45" s="26">
        <f t="shared" si="0"/>
        <v>2355.52</v>
      </c>
      <c r="N45" s="26">
        <f t="shared" si="0"/>
        <v>2388.86</v>
      </c>
      <c r="O45" s="26">
        <f t="shared" si="0"/>
        <v>2430.5500000000002</v>
      </c>
      <c r="P45" s="26">
        <f t="shared" si="0"/>
        <v>2469.42</v>
      </c>
      <c r="Q45" s="26">
        <f t="shared" si="0"/>
        <v>2569.4699999999998</v>
      </c>
      <c r="S45" s="46">
        <v>1</v>
      </c>
      <c r="T45" s="27">
        <f t="shared" si="3"/>
        <v>0</v>
      </c>
      <c r="U45" s="27">
        <f t="shared" si="3"/>
        <v>0.20499999999999999</v>
      </c>
      <c r="V45" s="27">
        <f t="shared" si="3"/>
        <v>0.20499999999999999</v>
      </c>
      <c r="W45" s="27">
        <f t="shared" si="3"/>
        <v>0.20499999999999999</v>
      </c>
      <c r="X45" s="27">
        <f t="shared" si="3"/>
        <v>0.20499999999999999</v>
      </c>
      <c r="Y45" s="27">
        <f t="shared" si="3"/>
        <v>0.20499999999999999</v>
      </c>
      <c r="Z45" s="20"/>
      <c r="AA45" s="38"/>
      <c r="AB45" s="46">
        <v>1</v>
      </c>
      <c r="AC45" s="28">
        <f t="shared" si="4"/>
        <v>0</v>
      </c>
      <c r="AD45" s="28">
        <f t="shared" si="5"/>
        <v>3115.4511020575997</v>
      </c>
      <c r="AE45" s="28">
        <f t="shared" si="6"/>
        <v>3159.5471571718003</v>
      </c>
      <c r="AF45" s="28">
        <f t="shared" si="7"/>
        <v>3214.6870653215005</v>
      </c>
      <c r="AG45" s="28">
        <f t="shared" si="8"/>
        <v>3266.0971931646</v>
      </c>
      <c r="AH45" s="28">
        <f t="shared" si="9"/>
        <v>3398.4250370210998</v>
      </c>
      <c r="AI45" s="38"/>
      <c r="AJ45" s="33"/>
      <c r="AK45" s="33"/>
    </row>
    <row r="46" spans="1:37" x14ac:dyDescent="0.2">
      <c r="A46" s="10"/>
      <c r="B46" s="10"/>
      <c r="C46" s="10"/>
      <c r="D46" s="10"/>
      <c r="E46" s="10"/>
      <c r="F46" s="10"/>
      <c r="G46" s="10"/>
      <c r="H46" s="10"/>
      <c r="I46" s="10"/>
      <c r="K46" s="52"/>
      <c r="L46" s="20"/>
      <c r="M46" s="20"/>
      <c r="N46" s="20"/>
      <c r="O46" s="20"/>
      <c r="P46" s="20"/>
      <c r="Q46" s="20"/>
      <c r="S46" s="52"/>
      <c r="T46" s="48"/>
      <c r="U46" s="48"/>
      <c r="V46" s="48"/>
      <c r="W46" s="48"/>
      <c r="X46" s="48"/>
      <c r="Y46" s="48"/>
      <c r="Z46" s="20"/>
      <c r="AA46" s="38"/>
      <c r="AB46" s="38"/>
      <c r="AC46" s="38"/>
      <c r="AD46" s="38"/>
      <c r="AE46" s="38"/>
      <c r="AF46" s="38"/>
      <c r="AG46" s="38"/>
      <c r="AH46" s="38"/>
      <c r="AI46" s="38"/>
      <c r="AJ46" s="33"/>
      <c r="AK46" s="33"/>
    </row>
    <row r="47" spans="1:37" x14ac:dyDescent="0.2">
      <c r="A47" s="10"/>
      <c r="B47" s="70" t="s">
        <v>17</v>
      </c>
      <c r="C47" s="71"/>
      <c r="D47" s="51"/>
      <c r="E47" s="51"/>
      <c r="F47" s="51"/>
      <c r="G47" s="51"/>
      <c r="H47" s="51"/>
      <c r="I47" s="10"/>
      <c r="K47" s="52"/>
      <c r="L47" s="20"/>
      <c r="M47" s="20"/>
      <c r="N47" s="20"/>
      <c r="O47" s="20"/>
      <c r="P47" s="20"/>
      <c r="Q47" s="20"/>
      <c r="S47" s="52"/>
      <c r="T47" s="48"/>
      <c r="U47" s="48"/>
      <c r="V47" s="48"/>
      <c r="W47" s="48"/>
      <c r="X47" s="48"/>
      <c r="Y47" s="48"/>
      <c r="Z47" s="20"/>
      <c r="AA47" s="35"/>
      <c r="AB47" s="52"/>
      <c r="AC47" s="20"/>
      <c r="AD47" s="20"/>
      <c r="AE47" s="20"/>
      <c r="AF47" s="20"/>
      <c r="AG47" s="20"/>
      <c r="AH47" s="20"/>
      <c r="AI47" s="35"/>
      <c r="AJ47" s="33"/>
      <c r="AK47" s="33"/>
    </row>
    <row r="48" spans="1:37" x14ac:dyDescent="0.2">
      <c r="A48" s="10"/>
      <c r="B48" s="2" t="s">
        <v>1</v>
      </c>
      <c r="C48" s="3" t="s">
        <v>14</v>
      </c>
      <c r="D48" s="51"/>
      <c r="E48" s="51"/>
      <c r="F48" s="51"/>
      <c r="G48" s="51"/>
      <c r="H48" s="51"/>
      <c r="I48" s="10"/>
      <c r="K48" s="52"/>
      <c r="L48" s="20"/>
      <c r="M48" s="20"/>
      <c r="N48" s="20"/>
      <c r="O48" s="20"/>
      <c r="P48" s="20"/>
      <c r="Q48" s="20"/>
      <c r="S48" s="52"/>
      <c r="T48" s="48"/>
      <c r="U48" s="48"/>
      <c r="V48" s="48"/>
      <c r="W48" s="48"/>
      <c r="X48" s="48"/>
      <c r="Y48" s="48"/>
      <c r="Z48" s="20"/>
      <c r="AA48" s="35"/>
      <c r="AB48" s="52"/>
      <c r="AC48" s="20"/>
      <c r="AD48" s="20"/>
      <c r="AE48" s="20"/>
      <c r="AF48" s="20"/>
      <c r="AG48" s="20"/>
      <c r="AH48" s="20"/>
      <c r="AI48" s="35"/>
      <c r="AJ48" s="33"/>
      <c r="AK48" s="33"/>
    </row>
    <row r="49" spans="1:37" x14ac:dyDescent="0.2">
      <c r="A49" s="10"/>
      <c r="B49" s="6">
        <v>538</v>
      </c>
      <c r="C49" s="7">
        <v>0.28239999999999998</v>
      </c>
      <c r="D49" s="51"/>
      <c r="E49" s="51"/>
      <c r="F49" s="51"/>
      <c r="G49" s="51"/>
      <c r="H49" s="51"/>
      <c r="I49" s="10"/>
      <c r="K49" s="52"/>
      <c r="L49" s="20"/>
      <c r="M49" s="20"/>
      <c r="N49" s="20"/>
      <c r="O49" s="20"/>
      <c r="P49" s="20"/>
      <c r="Q49" s="20"/>
      <c r="S49" s="52"/>
      <c r="T49" s="48"/>
      <c r="U49" s="48"/>
      <c r="V49" s="48"/>
      <c r="W49" s="48"/>
      <c r="X49" s="48"/>
      <c r="Y49" s="48"/>
      <c r="Z49" s="20"/>
      <c r="AA49" s="35"/>
      <c r="AB49" s="52"/>
      <c r="AC49" s="20"/>
      <c r="AD49" s="20"/>
      <c r="AE49" s="20"/>
      <c r="AF49" s="20"/>
      <c r="AG49" s="20"/>
      <c r="AH49" s="20"/>
      <c r="AI49" s="35"/>
      <c r="AJ49" s="33"/>
      <c r="AK49" s="33"/>
    </row>
    <row r="50" spans="1:37" x14ac:dyDescent="0.2">
      <c r="A50" s="10"/>
      <c r="B50" s="6">
        <v>842.39</v>
      </c>
      <c r="C50" s="7">
        <v>0.25</v>
      </c>
      <c r="D50" s="51"/>
      <c r="E50" s="51"/>
      <c r="F50" s="51"/>
      <c r="G50" s="51"/>
      <c r="H50" s="51"/>
      <c r="I50" s="10"/>
      <c r="K50" s="52"/>
      <c r="L50" s="20"/>
      <c r="M50" s="20"/>
      <c r="N50" s="20"/>
      <c r="O50" s="20"/>
      <c r="P50" s="20"/>
      <c r="Q50" s="20"/>
      <c r="S50" s="52"/>
      <c r="T50" s="48"/>
      <c r="U50" s="48"/>
      <c r="V50" s="48"/>
      <c r="W50" s="48"/>
      <c r="X50" s="48"/>
      <c r="Y50" s="48"/>
      <c r="Z50" s="20"/>
      <c r="AA50" s="35"/>
      <c r="AB50" s="52"/>
      <c r="AC50" s="20"/>
      <c r="AD50" s="20"/>
      <c r="AE50" s="20"/>
      <c r="AF50" s="20"/>
      <c r="AG50" s="20"/>
      <c r="AH50" s="20"/>
      <c r="AI50" s="35"/>
      <c r="AJ50" s="33"/>
      <c r="AK50" s="33"/>
    </row>
    <row r="51" spans="1:37" x14ac:dyDescent="0.2">
      <c r="A51" s="10"/>
      <c r="B51" s="6">
        <v>2000</v>
      </c>
      <c r="C51" s="7">
        <v>0.21</v>
      </c>
      <c r="D51" s="51"/>
      <c r="E51" s="51"/>
      <c r="F51" s="51"/>
      <c r="G51" s="51"/>
      <c r="H51" s="51"/>
      <c r="I51" s="10"/>
      <c r="K51" s="52"/>
      <c r="L51" s="20"/>
      <c r="M51" s="20"/>
      <c r="N51" s="20"/>
      <c r="O51" s="20"/>
      <c r="P51" s="20"/>
      <c r="Q51" s="20"/>
      <c r="S51" s="52"/>
      <c r="T51" s="48"/>
      <c r="U51" s="48"/>
      <c r="V51" s="48"/>
      <c r="W51" s="48"/>
      <c r="X51" s="48"/>
      <c r="Y51" s="48"/>
      <c r="Z51" s="20"/>
      <c r="AA51" s="35"/>
      <c r="AB51" s="52"/>
      <c r="AC51" s="20"/>
      <c r="AD51" s="20"/>
      <c r="AE51" s="20"/>
      <c r="AF51" s="20"/>
      <c r="AG51" s="20"/>
      <c r="AH51" s="20"/>
      <c r="AI51" s="35"/>
      <c r="AJ51" s="33"/>
      <c r="AK51" s="33"/>
    </row>
    <row r="52" spans="1:37" x14ac:dyDescent="0.2">
      <c r="A52" s="10"/>
      <c r="B52" s="6">
        <v>5175</v>
      </c>
      <c r="C52" s="7">
        <v>0.20499999999999999</v>
      </c>
      <c r="D52" s="51"/>
      <c r="E52" s="51"/>
      <c r="F52" s="51"/>
      <c r="G52" s="51"/>
      <c r="H52" s="51"/>
      <c r="I52" s="10"/>
      <c r="K52" s="52"/>
      <c r="L52" s="20"/>
      <c r="M52" s="20"/>
      <c r="N52" s="20"/>
      <c r="O52" s="20"/>
      <c r="P52" s="20"/>
      <c r="Q52" s="20"/>
      <c r="S52" s="52"/>
      <c r="T52" s="48"/>
      <c r="U52" s="48"/>
      <c r="V52" s="48"/>
      <c r="W52" s="48"/>
      <c r="X52" s="48"/>
      <c r="Y52" s="48"/>
      <c r="Z52" s="20"/>
      <c r="AA52" s="35"/>
      <c r="AB52" s="52"/>
      <c r="AC52" s="20"/>
      <c r="AD52" s="20"/>
      <c r="AE52" s="20"/>
      <c r="AF52" s="20"/>
      <c r="AG52" s="20"/>
      <c r="AH52" s="20"/>
      <c r="AI52" s="35"/>
      <c r="AJ52" s="33"/>
      <c r="AK52" s="33"/>
    </row>
    <row r="53" spans="1:37" x14ac:dyDescent="0.2">
      <c r="A53" s="10"/>
      <c r="B53" s="6">
        <v>7450</v>
      </c>
      <c r="C53" s="7">
        <v>0.17699999999999999</v>
      </c>
      <c r="D53" s="51"/>
      <c r="E53" s="51"/>
      <c r="F53" s="51"/>
      <c r="G53" s="51"/>
      <c r="H53" s="51"/>
      <c r="I53" s="10"/>
      <c r="K53" s="52"/>
      <c r="L53" s="20"/>
      <c r="M53" s="20"/>
      <c r="N53" s="20"/>
      <c r="O53" s="20"/>
      <c r="P53" s="20"/>
      <c r="Q53" s="20"/>
      <c r="S53" s="52"/>
      <c r="T53" s="48"/>
      <c r="U53" s="48"/>
      <c r="V53" s="48"/>
      <c r="W53" s="48"/>
      <c r="X53" s="48"/>
      <c r="Y53" s="48"/>
      <c r="Z53" s="20"/>
      <c r="AA53" s="35"/>
      <c r="AB53" s="52"/>
      <c r="AC53" s="20"/>
      <c r="AD53" s="20"/>
      <c r="AE53" s="20"/>
      <c r="AF53" s="20"/>
      <c r="AG53" s="20"/>
      <c r="AH53" s="20"/>
      <c r="AI53" s="35"/>
      <c r="AJ53" s="33"/>
      <c r="AK53" s="33"/>
    </row>
    <row r="54" spans="1:37" x14ac:dyDescent="0.2">
      <c r="A54" s="10"/>
      <c r="B54" s="8" t="s">
        <v>2</v>
      </c>
      <c r="C54" s="9">
        <v>1315.06</v>
      </c>
      <c r="D54" s="51"/>
      <c r="E54" s="51"/>
      <c r="F54" s="51"/>
      <c r="G54" s="51"/>
      <c r="H54" s="51"/>
      <c r="I54" s="10"/>
      <c r="K54" s="52"/>
      <c r="L54" s="20"/>
      <c r="M54" s="20"/>
      <c r="N54" s="20"/>
      <c r="O54" s="20"/>
      <c r="P54" s="20"/>
      <c r="Q54" s="20"/>
      <c r="S54" s="52"/>
      <c r="T54" s="48"/>
      <c r="U54" s="48"/>
      <c r="V54" s="48"/>
      <c r="W54" s="48"/>
      <c r="X54" s="48"/>
      <c r="Y54" s="48"/>
      <c r="Z54" s="20"/>
      <c r="AA54" s="35"/>
      <c r="AB54" s="52"/>
      <c r="AC54" s="20"/>
      <c r="AD54" s="20"/>
      <c r="AE54" s="20"/>
      <c r="AF54" s="20"/>
      <c r="AG54" s="20"/>
      <c r="AH54" s="20"/>
      <c r="AI54" s="35"/>
      <c r="AJ54" s="33"/>
      <c r="AK54" s="33"/>
    </row>
    <row r="55" spans="1:37" x14ac:dyDescent="0.2">
      <c r="A55" s="10"/>
      <c r="B55" s="10"/>
      <c r="C55" s="10"/>
      <c r="D55" s="10"/>
      <c r="E55" s="10"/>
      <c r="F55" s="10"/>
      <c r="G55" s="10"/>
      <c r="H55" s="10"/>
      <c r="I55" s="10"/>
      <c r="Z55" s="33"/>
      <c r="AA55" s="35"/>
      <c r="AB55" s="35"/>
      <c r="AC55" s="35"/>
      <c r="AD55" s="35"/>
      <c r="AE55" s="35"/>
      <c r="AF55" s="35"/>
      <c r="AG55" s="35"/>
      <c r="AH55" s="35"/>
      <c r="AI55" s="35"/>
      <c r="AJ55" s="33"/>
      <c r="AK55" s="33"/>
    </row>
    <row r="56" spans="1:37" x14ac:dyDescent="0.2">
      <c r="A56" s="10"/>
      <c r="B56" s="70" t="s">
        <v>15</v>
      </c>
      <c r="C56" s="72"/>
      <c r="D56" s="72"/>
      <c r="E56" s="72"/>
      <c r="F56" s="72"/>
      <c r="G56" s="72"/>
      <c r="H56" s="71"/>
      <c r="I56" s="10"/>
      <c r="K56" s="50"/>
      <c r="L56" s="50"/>
      <c r="M56" s="50"/>
      <c r="N56" s="50"/>
      <c r="O56" s="50"/>
      <c r="P56" s="50"/>
      <c r="Q56" s="50"/>
      <c r="R56" s="35"/>
      <c r="S56" s="50"/>
      <c r="T56" s="50"/>
      <c r="U56" s="50"/>
      <c r="V56" s="50"/>
      <c r="W56" s="50"/>
      <c r="X56" s="50"/>
      <c r="Y56" s="50"/>
      <c r="Z56" s="34"/>
      <c r="AA56" s="35"/>
      <c r="AB56" s="35"/>
      <c r="AC56" s="35"/>
      <c r="AD56" s="35"/>
      <c r="AE56" s="35"/>
      <c r="AF56" s="35"/>
      <c r="AG56" s="35"/>
      <c r="AH56" s="35"/>
      <c r="AI56" s="35"/>
      <c r="AJ56" s="33"/>
      <c r="AK56" s="33"/>
    </row>
    <row r="57" spans="1:37" x14ac:dyDescent="0.2">
      <c r="A57" s="10"/>
      <c r="B57" s="11" t="s">
        <v>3</v>
      </c>
      <c r="C57" s="12" t="s">
        <v>4</v>
      </c>
      <c r="D57" s="13" t="s">
        <v>5</v>
      </c>
      <c r="E57" s="12" t="s">
        <v>6</v>
      </c>
      <c r="F57" s="13" t="s">
        <v>7</v>
      </c>
      <c r="G57" s="13" t="s">
        <v>8</v>
      </c>
      <c r="H57" s="14" t="s">
        <v>9</v>
      </c>
      <c r="I57" s="10"/>
      <c r="K57" s="49"/>
      <c r="L57" s="35"/>
      <c r="M57" s="35"/>
      <c r="N57" s="35"/>
      <c r="O57" s="35"/>
      <c r="P57" s="35"/>
      <c r="Q57" s="35"/>
      <c r="R57" s="35"/>
      <c r="S57" s="49"/>
      <c r="T57" s="35"/>
      <c r="U57" s="35"/>
      <c r="V57" s="35"/>
      <c r="W57" s="35"/>
      <c r="X57" s="35"/>
      <c r="Y57" s="35"/>
      <c r="Z57" s="33"/>
      <c r="AA57" s="35"/>
      <c r="AB57" s="35"/>
      <c r="AC57" s="35"/>
      <c r="AD57" s="35"/>
      <c r="AE57" s="35"/>
      <c r="AF57" s="35"/>
      <c r="AG57" s="35"/>
      <c r="AH57" s="35"/>
      <c r="AI57" s="35"/>
    </row>
    <row r="58" spans="1:37" x14ac:dyDescent="0.2">
      <c r="A58" s="10"/>
      <c r="B58" s="45">
        <v>15</v>
      </c>
      <c r="C58" s="30">
        <v>0.51780000000000004</v>
      </c>
      <c r="D58" s="30">
        <v>0.51780000000000004</v>
      </c>
      <c r="E58" s="30">
        <v>0.51780000000000004</v>
      </c>
      <c r="F58" s="30">
        <v>0.51780000000000004</v>
      </c>
      <c r="G58" s="30">
        <v>0.51780000000000004</v>
      </c>
      <c r="H58" s="30">
        <v>0.51780000000000004</v>
      </c>
      <c r="I58" s="10"/>
      <c r="K58" s="52"/>
      <c r="L58" s="20"/>
      <c r="M58" s="20"/>
      <c r="N58" s="20"/>
      <c r="O58" s="20"/>
      <c r="P58" s="20"/>
      <c r="Q58" s="20"/>
      <c r="R58" s="35"/>
      <c r="S58" s="52"/>
      <c r="T58" s="48"/>
      <c r="U58" s="48"/>
      <c r="V58" s="48"/>
      <c r="W58" s="48"/>
      <c r="X58" s="48"/>
      <c r="Y58" s="48"/>
      <c r="Z58" s="20"/>
      <c r="AA58" s="35"/>
      <c r="AB58" s="35"/>
      <c r="AC58" s="35"/>
      <c r="AD58" s="35"/>
      <c r="AE58" s="35"/>
      <c r="AF58" s="35"/>
      <c r="AG58" s="35"/>
      <c r="AH58" s="35"/>
      <c r="AI58" s="35"/>
    </row>
    <row r="59" spans="1:37" x14ac:dyDescent="0.2">
      <c r="A59" s="10"/>
      <c r="B59" s="45">
        <v>14</v>
      </c>
      <c r="C59" s="30">
        <v>0.51780000000000004</v>
      </c>
      <c r="D59" s="30">
        <v>0.51780000000000004</v>
      </c>
      <c r="E59" s="30">
        <v>0.51780000000000004</v>
      </c>
      <c r="F59" s="30">
        <v>0.51780000000000004</v>
      </c>
      <c r="G59" s="30">
        <v>0.51780000000000004</v>
      </c>
      <c r="H59" s="30">
        <v>0.51780000000000004</v>
      </c>
      <c r="I59" s="10"/>
      <c r="K59" s="52"/>
      <c r="L59" s="20"/>
      <c r="M59" s="20"/>
      <c r="N59" s="20"/>
      <c r="O59" s="20"/>
      <c r="P59" s="20"/>
      <c r="Q59" s="20"/>
      <c r="R59" s="35"/>
      <c r="S59" s="52"/>
      <c r="T59" s="48"/>
      <c r="U59" s="48"/>
      <c r="V59" s="48"/>
      <c r="W59" s="48"/>
      <c r="X59" s="48"/>
      <c r="Y59" s="48"/>
      <c r="Z59" s="20"/>
      <c r="AA59" s="35"/>
      <c r="AB59" s="35"/>
      <c r="AC59" s="35"/>
      <c r="AD59" s="35"/>
      <c r="AE59" s="35"/>
      <c r="AF59" s="35"/>
      <c r="AG59" s="35"/>
      <c r="AH59" s="35"/>
      <c r="AI59" s="35"/>
    </row>
    <row r="60" spans="1:37" x14ac:dyDescent="0.2">
      <c r="A60" s="10"/>
      <c r="B60" s="45">
        <v>13</v>
      </c>
      <c r="C60" s="30">
        <v>0.51780000000000004</v>
      </c>
      <c r="D60" s="30">
        <v>0.51780000000000004</v>
      </c>
      <c r="E60" s="30">
        <v>0.51780000000000004</v>
      </c>
      <c r="F60" s="30">
        <v>0.51780000000000004</v>
      </c>
      <c r="G60" s="30">
        <v>0.51780000000000004</v>
      </c>
      <c r="H60" s="30">
        <v>0.51780000000000004</v>
      </c>
      <c r="I60" s="10"/>
      <c r="K60" s="52"/>
      <c r="L60" s="20"/>
      <c r="M60" s="20"/>
      <c r="N60" s="20"/>
      <c r="O60" s="20"/>
      <c r="P60" s="20"/>
      <c r="Q60" s="20"/>
      <c r="R60" s="35"/>
      <c r="S60" s="52"/>
      <c r="T60" s="48"/>
      <c r="U60" s="48"/>
      <c r="V60" s="48"/>
      <c r="W60" s="48"/>
      <c r="X60" s="48"/>
      <c r="Y60" s="48"/>
      <c r="Z60" s="20"/>
      <c r="AA60" s="35"/>
      <c r="AB60" s="35"/>
      <c r="AC60" s="35"/>
      <c r="AD60" s="35"/>
      <c r="AE60" s="35"/>
      <c r="AF60" s="35"/>
      <c r="AG60" s="35"/>
      <c r="AH60" s="35"/>
      <c r="AI60" s="35"/>
    </row>
    <row r="61" spans="1:37" x14ac:dyDescent="0.2">
      <c r="A61" s="10"/>
      <c r="B61" s="47">
        <v>12</v>
      </c>
      <c r="C61" s="29">
        <v>0.70279999999999998</v>
      </c>
      <c r="D61" s="29">
        <v>0.70279999999999998</v>
      </c>
      <c r="E61" s="29">
        <v>0.70279999999999998</v>
      </c>
      <c r="F61" s="29">
        <v>0.70279999999999998</v>
      </c>
      <c r="G61" s="29">
        <v>0.70279999999999998</v>
      </c>
      <c r="H61" s="29">
        <v>0.70279999999999998</v>
      </c>
      <c r="I61" s="10"/>
      <c r="K61" s="52"/>
      <c r="L61" s="20"/>
      <c r="M61" s="20"/>
      <c r="N61" s="20"/>
      <c r="O61" s="20"/>
      <c r="P61" s="20"/>
      <c r="Q61" s="20"/>
      <c r="R61" s="35"/>
      <c r="S61" s="52"/>
      <c r="T61" s="48"/>
      <c r="U61" s="48"/>
      <c r="V61" s="48"/>
      <c r="W61" s="48"/>
      <c r="X61" s="48"/>
      <c r="Y61" s="48"/>
      <c r="Z61" s="20"/>
      <c r="AA61" s="35"/>
      <c r="AB61" s="35"/>
      <c r="AC61" s="35"/>
      <c r="AD61" s="35"/>
      <c r="AE61" s="35"/>
      <c r="AF61" s="35"/>
      <c r="AG61" s="35"/>
      <c r="AH61" s="35"/>
      <c r="AI61" s="35"/>
    </row>
    <row r="62" spans="1:37" x14ac:dyDescent="0.2">
      <c r="A62" s="10"/>
      <c r="B62" s="47">
        <v>11</v>
      </c>
      <c r="C62" s="29">
        <v>0.70279999999999998</v>
      </c>
      <c r="D62" s="29">
        <v>0.70279999999999998</v>
      </c>
      <c r="E62" s="29">
        <v>0.70279999999999998</v>
      </c>
      <c r="F62" s="29">
        <v>0.70279999999999998</v>
      </c>
      <c r="G62" s="29">
        <v>0.70279999999999998</v>
      </c>
      <c r="H62" s="29">
        <v>0.70279999999999998</v>
      </c>
      <c r="I62" s="10"/>
      <c r="K62" s="52"/>
      <c r="L62" s="20"/>
      <c r="M62" s="20"/>
      <c r="N62" s="20"/>
      <c r="O62" s="20"/>
      <c r="P62" s="20"/>
      <c r="Q62" s="20"/>
      <c r="R62" s="35"/>
      <c r="S62" s="52"/>
      <c r="T62" s="48"/>
      <c r="U62" s="48"/>
      <c r="V62" s="48"/>
      <c r="W62" s="48"/>
      <c r="X62" s="48"/>
      <c r="Y62" s="48"/>
      <c r="Z62" s="20"/>
      <c r="AA62" s="35"/>
      <c r="AB62" s="35"/>
      <c r="AC62" s="35"/>
      <c r="AD62" s="35"/>
      <c r="AE62" s="35"/>
      <c r="AF62" s="35"/>
      <c r="AG62" s="35"/>
      <c r="AH62" s="35"/>
      <c r="AI62" s="35"/>
    </row>
    <row r="63" spans="1:37" x14ac:dyDescent="0.2">
      <c r="A63" s="10"/>
      <c r="B63" s="47">
        <v>10</v>
      </c>
      <c r="C63" s="29">
        <v>0.70279999999999998</v>
      </c>
      <c r="D63" s="29">
        <v>0.70279999999999998</v>
      </c>
      <c r="E63" s="29">
        <v>0.70279999999999998</v>
      </c>
      <c r="F63" s="29">
        <v>0.70279999999999998</v>
      </c>
      <c r="G63" s="29">
        <v>0.70279999999999998</v>
      </c>
      <c r="H63" s="29">
        <v>0.70279999999999998</v>
      </c>
      <c r="I63" s="10"/>
      <c r="K63" s="52"/>
      <c r="L63" s="20"/>
      <c r="M63" s="20"/>
      <c r="N63" s="20"/>
      <c r="O63" s="20"/>
      <c r="P63" s="20"/>
      <c r="Q63" s="20"/>
      <c r="R63" s="35"/>
      <c r="S63" s="52"/>
      <c r="T63" s="48"/>
      <c r="U63" s="48"/>
      <c r="V63" s="48"/>
      <c r="W63" s="48"/>
      <c r="X63" s="48"/>
      <c r="Y63" s="48"/>
      <c r="Z63" s="20"/>
      <c r="AA63" s="35"/>
      <c r="AB63" s="35"/>
      <c r="AC63" s="35"/>
      <c r="AD63" s="35"/>
      <c r="AE63" s="35"/>
      <c r="AF63" s="35"/>
      <c r="AG63" s="35"/>
      <c r="AH63" s="35"/>
      <c r="AI63" s="35"/>
    </row>
    <row r="64" spans="1:37" x14ac:dyDescent="0.2">
      <c r="A64" s="10"/>
      <c r="B64" s="47" t="s">
        <v>22</v>
      </c>
      <c r="C64" s="29">
        <v>0.70279999999999998</v>
      </c>
      <c r="D64" s="29">
        <v>0.70279999999999998</v>
      </c>
      <c r="E64" s="29">
        <v>0.70279999999999998</v>
      </c>
      <c r="F64" s="29">
        <v>0.70279999999999998</v>
      </c>
      <c r="G64" s="29">
        <v>0.70279999999999998</v>
      </c>
      <c r="H64" s="29">
        <v>0.70279999999999998</v>
      </c>
      <c r="I64" s="10"/>
      <c r="K64" s="52"/>
      <c r="L64" s="20"/>
      <c r="M64" s="20"/>
      <c r="N64" s="20"/>
      <c r="O64" s="20"/>
      <c r="P64" s="20"/>
      <c r="Q64" s="20"/>
      <c r="R64" s="35"/>
      <c r="S64" s="52"/>
      <c r="T64" s="48"/>
      <c r="U64" s="48"/>
      <c r="V64" s="48"/>
      <c r="W64" s="48"/>
      <c r="X64" s="48"/>
      <c r="Y64" s="48"/>
      <c r="Z64" s="20"/>
      <c r="AA64" s="35"/>
      <c r="AB64" s="35"/>
      <c r="AC64" s="35"/>
      <c r="AD64" s="35"/>
      <c r="AE64" s="35"/>
      <c r="AF64" s="35"/>
      <c r="AG64" s="35"/>
      <c r="AH64" s="35"/>
      <c r="AI64" s="35"/>
    </row>
    <row r="65" spans="1:35" x14ac:dyDescent="0.2">
      <c r="A65" s="10"/>
      <c r="B65" s="47" t="s">
        <v>12</v>
      </c>
      <c r="C65" s="29">
        <v>0.70279999999999998</v>
      </c>
      <c r="D65" s="29">
        <v>0.70279999999999998</v>
      </c>
      <c r="E65" s="29">
        <v>0.70279999999999998</v>
      </c>
      <c r="F65" s="29">
        <v>0.70279999999999998</v>
      </c>
      <c r="G65" s="29">
        <v>0.70279999999999998</v>
      </c>
      <c r="H65" s="29">
        <v>0.70279999999999998</v>
      </c>
      <c r="I65" s="10"/>
      <c r="K65" s="52"/>
      <c r="L65" s="20"/>
      <c r="M65" s="20"/>
      <c r="N65" s="20"/>
      <c r="O65" s="20"/>
      <c r="P65" s="20"/>
      <c r="Q65" s="20"/>
      <c r="R65" s="35"/>
      <c r="S65" s="52"/>
      <c r="T65" s="48"/>
      <c r="U65" s="48"/>
      <c r="V65" s="48"/>
      <c r="W65" s="48"/>
      <c r="X65" s="48"/>
      <c r="Y65" s="48"/>
      <c r="Z65" s="20"/>
      <c r="AA65" s="35"/>
      <c r="AB65" s="35"/>
      <c r="AC65" s="35"/>
      <c r="AD65" s="35"/>
      <c r="AE65" s="35"/>
      <c r="AF65" s="35"/>
      <c r="AG65" s="35"/>
      <c r="AH65" s="35"/>
      <c r="AI65" s="35"/>
    </row>
    <row r="66" spans="1:35" x14ac:dyDescent="0.2">
      <c r="A66" s="10"/>
      <c r="B66" s="47" t="s">
        <v>13</v>
      </c>
      <c r="C66" s="29">
        <v>0.70279999999999998</v>
      </c>
      <c r="D66" s="29">
        <v>0.70279999999999998</v>
      </c>
      <c r="E66" s="29">
        <v>0.70279999999999998</v>
      </c>
      <c r="F66" s="29">
        <v>0.70279999999999998</v>
      </c>
      <c r="G66" s="29">
        <v>0.70279999999999998</v>
      </c>
      <c r="H66" s="29">
        <v>0.70279999999999998</v>
      </c>
      <c r="I66" s="10"/>
      <c r="K66" s="52"/>
      <c r="L66" s="20"/>
      <c r="M66" s="20"/>
      <c r="N66" s="20"/>
      <c r="O66" s="20"/>
      <c r="P66" s="20"/>
      <c r="Q66" s="20"/>
      <c r="R66" s="35"/>
      <c r="S66" s="52"/>
      <c r="T66" s="48"/>
      <c r="U66" s="48"/>
      <c r="V66" s="48"/>
      <c r="W66" s="48"/>
      <c r="X66" s="48"/>
      <c r="Y66" s="48"/>
      <c r="Z66" s="20"/>
      <c r="AA66" s="35"/>
      <c r="AB66" s="35"/>
      <c r="AC66" s="35"/>
      <c r="AD66" s="35"/>
      <c r="AE66" s="35"/>
      <c r="AF66" s="35"/>
      <c r="AG66" s="35"/>
      <c r="AH66" s="35"/>
      <c r="AI66" s="35"/>
    </row>
    <row r="67" spans="1:35" x14ac:dyDescent="0.2">
      <c r="A67" s="10"/>
      <c r="B67" s="45">
        <v>8</v>
      </c>
      <c r="C67" s="30">
        <v>0.84509999999999996</v>
      </c>
      <c r="D67" s="30">
        <v>0.84509999999999996</v>
      </c>
      <c r="E67" s="30">
        <v>0.84509999999999996</v>
      </c>
      <c r="F67" s="30">
        <v>0.84509999999999996</v>
      </c>
      <c r="G67" s="30">
        <v>0.84509999999999996</v>
      </c>
      <c r="H67" s="30">
        <v>0.84509999999999996</v>
      </c>
      <c r="I67" s="10"/>
      <c r="K67" s="52"/>
      <c r="L67" s="20"/>
      <c r="M67" s="20"/>
      <c r="N67" s="20"/>
      <c r="O67" s="20"/>
      <c r="P67" s="20"/>
      <c r="Q67" s="20"/>
      <c r="R67" s="35"/>
      <c r="S67" s="52"/>
      <c r="T67" s="48"/>
      <c r="U67" s="48"/>
      <c r="V67" s="48"/>
      <c r="W67" s="48"/>
      <c r="X67" s="48"/>
      <c r="Y67" s="48"/>
      <c r="Z67" s="20"/>
      <c r="AA67" s="35"/>
      <c r="AB67" s="35"/>
      <c r="AC67" s="35"/>
      <c r="AD67" s="35"/>
      <c r="AE67" s="35"/>
      <c r="AF67" s="35"/>
      <c r="AG67" s="35"/>
      <c r="AH67" s="35"/>
      <c r="AI67" s="35"/>
    </row>
    <row r="68" spans="1:35" x14ac:dyDescent="0.2">
      <c r="A68" s="10"/>
      <c r="B68" s="45">
        <v>7</v>
      </c>
      <c r="C68" s="30">
        <v>0.84509999999999996</v>
      </c>
      <c r="D68" s="30">
        <v>0.84509999999999996</v>
      </c>
      <c r="E68" s="30">
        <v>0.84509999999999996</v>
      </c>
      <c r="F68" s="30">
        <v>0.84509999999999996</v>
      </c>
      <c r="G68" s="30">
        <v>0.84509999999999996</v>
      </c>
      <c r="H68" s="30">
        <v>0.84509999999999996</v>
      </c>
      <c r="I68" s="10"/>
      <c r="K68" s="52"/>
      <c r="L68" s="20"/>
      <c r="M68" s="20"/>
      <c r="N68" s="20"/>
      <c r="O68" s="20"/>
      <c r="P68" s="20"/>
      <c r="Q68" s="20"/>
      <c r="R68" s="35"/>
      <c r="S68" s="52"/>
      <c r="T68" s="48"/>
      <c r="U68" s="48"/>
      <c r="V68" s="48"/>
      <c r="W68" s="48"/>
      <c r="X68" s="48"/>
      <c r="Y68" s="48"/>
      <c r="Z68" s="20"/>
      <c r="AA68" s="35"/>
      <c r="AB68" s="35"/>
      <c r="AC68" s="35"/>
      <c r="AD68" s="35"/>
      <c r="AE68" s="35"/>
      <c r="AF68" s="35"/>
      <c r="AG68" s="35"/>
      <c r="AH68" s="35"/>
      <c r="AI68" s="35"/>
    </row>
    <row r="69" spans="1:35" x14ac:dyDescent="0.2">
      <c r="A69" s="10"/>
      <c r="B69" s="45">
        <v>6</v>
      </c>
      <c r="C69" s="30">
        <v>0.84509999999999996</v>
      </c>
      <c r="D69" s="30">
        <v>0.84509999999999996</v>
      </c>
      <c r="E69" s="30">
        <v>0.84509999999999996</v>
      </c>
      <c r="F69" s="30">
        <v>0.84509999999999996</v>
      </c>
      <c r="G69" s="30">
        <v>0.84509999999999996</v>
      </c>
      <c r="H69" s="30">
        <v>0.84509999999999996</v>
      </c>
      <c r="I69" s="10"/>
      <c r="K69" s="52"/>
      <c r="L69" s="20"/>
      <c r="M69" s="20"/>
      <c r="N69" s="20"/>
      <c r="O69" s="20"/>
      <c r="P69" s="20"/>
      <c r="Q69" s="20"/>
      <c r="R69" s="35"/>
      <c r="S69" s="52"/>
      <c r="T69" s="48"/>
      <c r="U69" s="48"/>
      <c r="V69" s="48"/>
      <c r="W69" s="48"/>
      <c r="X69" s="48"/>
      <c r="Y69" s="48"/>
      <c r="Z69" s="20"/>
      <c r="AA69" s="35"/>
      <c r="AB69" s="35"/>
      <c r="AC69" s="35"/>
      <c r="AD69" s="35"/>
      <c r="AE69" s="35"/>
      <c r="AF69" s="35"/>
      <c r="AG69" s="35"/>
      <c r="AH69" s="35"/>
      <c r="AI69" s="35"/>
    </row>
    <row r="70" spans="1:35" x14ac:dyDescent="0.2">
      <c r="A70" s="10"/>
      <c r="B70" s="45">
        <v>5</v>
      </c>
      <c r="C70" s="30">
        <v>0.84509999999999996</v>
      </c>
      <c r="D70" s="30">
        <v>0.84509999999999996</v>
      </c>
      <c r="E70" s="30">
        <v>0.84509999999999996</v>
      </c>
      <c r="F70" s="30">
        <v>0.84509999999999996</v>
      </c>
      <c r="G70" s="30">
        <v>0.84509999999999996</v>
      </c>
      <c r="H70" s="30">
        <v>0.84509999999999996</v>
      </c>
      <c r="I70" s="10"/>
      <c r="K70" s="52"/>
      <c r="L70" s="20"/>
      <c r="M70" s="20"/>
      <c r="N70" s="20"/>
      <c r="O70" s="20"/>
      <c r="P70" s="20"/>
      <c r="Q70" s="20"/>
      <c r="R70" s="35"/>
      <c r="S70" s="52"/>
      <c r="T70" s="48"/>
      <c r="U70" s="48"/>
      <c r="V70" s="48"/>
      <c r="W70" s="48"/>
      <c r="X70" s="48"/>
      <c r="Y70" s="48"/>
      <c r="Z70" s="20"/>
      <c r="AA70" s="35"/>
      <c r="AB70" s="35"/>
      <c r="AC70" s="35"/>
      <c r="AD70" s="35"/>
      <c r="AE70" s="35"/>
      <c r="AF70" s="35"/>
      <c r="AG70" s="35"/>
      <c r="AH70" s="35"/>
      <c r="AI70" s="35"/>
    </row>
    <row r="71" spans="1:35" x14ac:dyDescent="0.2">
      <c r="A71" s="10"/>
      <c r="B71" s="45">
        <v>4</v>
      </c>
      <c r="C71" s="30">
        <v>0.84509999999999996</v>
      </c>
      <c r="D71" s="30">
        <v>0.84509999999999996</v>
      </c>
      <c r="E71" s="30">
        <v>0.84509999999999996</v>
      </c>
      <c r="F71" s="30">
        <v>0.84509999999999996</v>
      </c>
      <c r="G71" s="30">
        <v>0.84509999999999996</v>
      </c>
      <c r="H71" s="30">
        <v>0.84509999999999996</v>
      </c>
      <c r="I71" s="10"/>
      <c r="K71" s="52"/>
      <c r="L71" s="20"/>
      <c r="M71" s="20"/>
      <c r="N71" s="20"/>
      <c r="O71" s="20"/>
      <c r="P71" s="20"/>
      <c r="Q71" s="20"/>
      <c r="R71" s="35"/>
      <c r="S71" s="52"/>
      <c r="T71" s="48"/>
      <c r="U71" s="48"/>
      <c r="V71" s="48"/>
      <c r="W71" s="48"/>
      <c r="X71" s="48"/>
      <c r="Y71" s="48"/>
      <c r="Z71" s="20"/>
      <c r="AA71" s="35"/>
      <c r="AB71" s="35"/>
      <c r="AC71" s="35"/>
      <c r="AD71" s="35"/>
      <c r="AE71" s="35"/>
      <c r="AF71" s="35"/>
      <c r="AG71" s="35"/>
      <c r="AH71" s="35"/>
      <c r="AI71" s="35"/>
    </row>
    <row r="72" spans="1:35" x14ac:dyDescent="0.2">
      <c r="A72" s="10"/>
      <c r="B72" s="45">
        <v>3</v>
      </c>
      <c r="C72" s="30">
        <v>0.84509999999999996</v>
      </c>
      <c r="D72" s="30">
        <v>0.84509999999999996</v>
      </c>
      <c r="E72" s="30">
        <v>0.84509999999999996</v>
      </c>
      <c r="F72" s="30">
        <v>0.84509999999999996</v>
      </c>
      <c r="G72" s="30">
        <v>0.84509999999999996</v>
      </c>
      <c r="H72" s="30">
        <v>0.84509999999999996</v>
      </c>
      <c r="I72" s="10"/>
      <c r="K72" s="52"/>
      <c r="L72" s="20"/>
      <c r="M72" s="20"/>
      <c r="N72" s="20"/>
      <c r="O72" s="20"/>
      <c r="P72" s="20"/>
      <c r="Q72" s="20"/>
      <c r="R72" s="35"/>
      <c r="S72" s="52"/>
      <c r="T72" s="48"/>
      <c r="U72" s="48"/>
      <c r="V72" s="48"/>
      <c r="W72" s="48"/>
      <c r="X72" s="48"/>
      <c r="Y72" s="48"/>
      <c r="Z72" s="20"/>
      <c r="AA72" s="35"/>
      <c r="AB72" s="35"/>
      <c r="AC72" s="35"/>
      <c r="AD72" s="35"/>
      <c r="AE72" s="35"/>
      <c r="AF72" s="35"/>
      <c r="AG72" s="35"/>
      <c r="AH72" s="35"/>
      <c r="AI72" s="35"/>
    </row>
    <row r="73" spans="1:35" x14ac:dyDescent="0.2">
      <c r="A73" s="10"/>
      <c r="B73" s="45" t="s">
        <v>23</v>
      </c>
      <c r="C73" s="30">
        <v>0.84509999999999996</v>
      </c>
      <c r="D73" s="30">
        <v>0.84509999999999996</v>
      </c>
      <c r="E73" s="30">
        <v>0.84509999999999996</v>
      </c>
      <c r="F73" s="30">
        <v>0.84509999999999996</v>
      </c>
      <c r="G73" s="30">
        <v>0.84509999999999996</v>
      </c>
      <c r="H73" s="30">
        <v>0.84509999999999996</v>
      </c>
      <c r="I73" s="10"/>
      <c r="K73" s="52"/>
      <c r="L73" s="20"/>
      <c r="M73" s="20"/>
      <c r="N73" s="20"/>
      <c r="O73" s="20"/>
      <c r="P73" s="20"/>
      <c r="Q73" s="20"/>
      <c r="R73" s="35"/>
      <c r="S73" s="52"/>
      <c r="T73" s="48"/>
      <c r="U73" s="48"/>
      <c r="V73" s="48"/>
      <c r="W73" s="48"/>
      <c r="X73" s="48"/>
      <c r="Y73" s="48"/>
      <c r="Z73" s="20"/>
      <c r="AA73" s="35"/>
      <c r="AB73" s="35"/>
      <c r="AC73" s="35"/>
      <c r="AD73" s="35"/>
      <c r="AE73" s="35"/>
      <c r="AF73" s="35"/>
      <c r="AG73" s="35"/>
      <c r="AH73" s="35"/>
      <c r="AI73" s="35"/>
    </row>
    <row r="74" spans="1:35" x14ac:dyDescent="0.2">
      <c r="A74" s="10"/>
      <c r="B74" s="45">
        <v>2</v>
      </c>
      <c r="C74" s="30">
        <v>0.84509999999999996</v>
      </c>
      <c r="D74" s="30">
        <v>0.84509999999999996</v>
      </c>
      <c r="E74" s="30">
        <v>0.84509999999999996</v>
      </c>
      <c r="F74" s="30">
        <v>0.84509999999999996</v>
      </c>
      <c r="G74" s="30">
        <v>0.84509999999999996</v>
      </c>
      <c r="H74" s="30">
        <v>0.84509999999999996</v>
      </c>
      <c r="I74" s="10"/>
      <c r="K74" s="52"/>
      <c r="L74" s="20"/>
      <c r="M74" s="20"/>
      <c r="N74" s="20"/>
      <c r="O74" s="20"/>
      <c r="P74" s="20"/>
      <c r="Q74" s="20"/>
      <c r="R74" s="35"/>
      <c r="S74" s="52"/>
      <c r="T74" s="48"/>
      <c r="U74" s="48"/>
      <c r="V74" s="48"/>
      <c r="W74" s="48"/>
      <c r="X74" s="48"/>
      <c r="Y74" s="48"/>
      <c r="Z74" s="20"/>
      <c r="AA74" s="35"/>
      <c r="AB74" s="35"/>
      <c r="AC74" s="35"/>
      <c r="AD74" s="35"/>
      <c r="AE74" s="35"/>
      <c r="AF74" s="35"/>
      <c r="AG74" s="35"/>
      <c r="AH74" s="35"/>
      <c r="AI74" s="35"/>
    </row>
    <row r="75" spans="1:35" x14ac:dyDescent="0.2">
      <c r="A75" s="10"/>
      <c r="B75" s="46">
        <v>1</v>
      </c>
      <c r="C75" s="30"/>
      <c r="D75" s="30">
        <v>0.84509999999999996</v>
      </c>
      <c r="E75" s="30">
        <v>0.84509999999999996</v>
      </c>
      <c r="F75" s="30">
        <v>0.84509999999999996</v>
      </c>
      <c r="G75" s="30">
        <v>0.84509999999999996</v>
      </c>
      <c r="H75" s="30">
        <v>0.84509999999999996</v>
      </c>
      <c r="I75" s="10"/>
      <c r="K75" s="52"/>
      <c r="L75" s="20"/>
      <c r="M75" s="20"/>
      <c r="N75" s="20"/>
      <c r="O75" s="20"/>
      <c r="P75" s="20"/>
      <c r="Q75" s="20"/>
      <c r="R75" s="35"/>
      <c r="S75" s="52"/>
      <c r="T75" s="48"/>
      <c r="U75" s="48"/>
      <c r="V75" s="48"/>
      <c r="W75" s="48"/>
      <c r="X75" s="48"/>
      <c r="Y75" s="48"/>
      <c r="Z75" s="20"/>
      <c r="AA75" s="35"/>
      <c r="AB75" s="35"/>
      <c r="AC75" s="35"/>
      <c r="AD75" s="35"/>
      <c r="AE75" s="35"/>
      <c r="AF75" s="35"/>
      <c r="AG75" s="35"/>
      <c r="AH75" s="35"/>
      <c r="AI75" s="35"/>
    </row>
    <row r="76" spans="1:35" x14ac:dyDescent="0.2">
      <c r="A76" s="10"/>
      <c r="B76" s="10"/>
      <c r="C76" s="10"/>
      <c r="D76" s="10"/>
      <c r="E76" s="10"/>
      <c r="F76" s="10"/>
      <c r="G76" s="10"/>
      <c r="H76" s="10"/>
      <c r="I76" s="10"/>
      <c r="K76" s="35"/>
      <c r="L76" s="35"/>
      <c r="M76" s="35"/>
      <c r="N76" s="35"/>
      <c r="O76" s="35"/>
      <c r="P76" s="35"/>
      <c r="Q76" s="35"/>
      <c r="R76" s="35"/>
      <c r="S76" s="35"/>
      <c r="T76" s="35"/>
      <c r="U76" s="35"/>
      <c r="V76" s="35"/>
      <c r="W76" s="35"/>
      <c r="X76" s="35"/>
      <c r="Y76" s="35"/>
      <c r="AA76" s="35"/>
      <c r="AB76" s="35"/>
      <c r="AC76" s="35"/>
      <c r="AD76" s="35"/>
      <c r="AE76" s="35"/>
      <c r="AF76" s="35"/>
      <c r="AG76" s="35"/>
      <c r="AH76" s="35"/>
      <c r="AI76" s="35"/>
    </row>
    <row r="77" spans="1:35" x14ac:dyDescent="0.2">
      <c r="K77" s="35"/>
      <c r="L77" s="35"/>
      <c r="M77" s="35"/>
      <c r="N77" s="35"/>
      <c r="O77" s="35"/>
      <c r="P77" s="35"/>
      <c r="Q77" s="35"/>
      <c r="R77" s="35"/>
      <c r="S77" s="35"/>
      <c r="T77" s="35"/>
      <c r="U77" s="35"/>
      <c r="V77" s="35"/>
      <c r="W77" s="35"/>
      <c r="X77" s="35"/>
      <c r="Y77" s="35"/>
      <c r="AA77" s="21"/>
      <c r="AB77" s="21"/>
      <c r="AC77" s="21"/>
      <c r="AD77" s="21"/>
      <c r="AE77" s="21"/>
      <c r="AF77" s="21"/>
      <c r="AG77" s="21"/>
      <c r="AH77" s="21"/>
      <c r="AI77" s="21"/>
    </row>
  </sheetData>
  <mergeCells count="8">
    <mergeCell ref="AB26:AH26"/>
    <mergeCell ref="B47:C47"/>
    <mergeCell ref="B56:H56"/>
    <mergeCell ref="B13:C13"/>
    <mergeCell ref="B24:C24"/>
    <mergeCell ref="B26:H26"/>
    <mergeCell ref="K26:Q26"/>
    <mergeCell ref="S26:Y26"/>
  </mergeCell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78"/>
  <sheetViews>
    <sheetView zoomScaleNormal="100" workbookViewId="0">
      <selection activeCell="M14" sqref="M14"/>
    </sheetView>
  </sheetViews>
  <sheetFormatPr baseColWidth="10" defaultColWidth="9.140625" defaultRowHeight="12" x14ac:dyDescent="0.2"/>
  <cols>
    <col min="1" max="1" width="2" style="1" customWidth="1"/>
    <col min="2" max="2" width="18.28515625" style="1" customWidth="1"/>
    <col min="3" max="3" width="9.28515625" style="1" bestFit="1" customWidth="1"/>
    <col min="4" max="8" width="7.8554687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2.7109375" style="1" customWidth="1"/>
    <col min="27" max="27" width="2.5703125" style="1" customWidth="1"/>
    <col min="28" max="28" width="12.5703125" style="1" bestFit="1" customWidth="1"/>
    <col min="29" max="34" width="7" style="1" bestFit="1" customWidth="1"/>
    <col min="35" max="35" width="3" style="1" customWidth="1"/>
    <col min="36" max="16384" width="9.140625" style="1"/>
  </cols>
  <sheetData>
    <row r="1" spans="1:35" x14ac:dyDescent="0.2">
      <c r="B1" s="53" t="s">
        <v>29</v>
      </c>
      <c r="C1" s="55">
        <v>45117</v>
      </c>
      <c r="D1" s="56" t="s">
        <v>32</v>
      </c>
    </row>
    <row r="2" spans="1:35" x14ac:dyDescent="0.2">
      <c r="C2" s="55">
        <v>45117</v>
      </c>
      <c r="D2" s="53" t="s">
        <v>30</v>
      </c>
    </row>
    <row r="3" spans="1:35" x14ac:dyDescent="0.2">
      <c r="B3" s="53"/>
      <c r="C3" s="55">
        <v>45117</v>
      </c>
      <c r="D3" s="53" t="s">
        <v>33</v>
      </c>
      <c r="E3" s="53"/>
      <c r="F3" s="53"/>
      <c r="G3" s="53"/>
      <c r="H3" s="53"/>
      <c r="I3" s="53"/>
      <c r="J3" s="53"/>
      <c r="K3" s="53"/>
      <c r="L3" s="53"/>
      <c r="M3" s="53"/>
      <c r="N3" s="53"/>
    </row>
    <row r="4" spans="1:35" x14ac:dyDescent="0.2">
      <c r="B4" s="53"/>
      <c r="C4" s="55">
        <v>45146</v>
      </c>
      <c r="D4" s="53" t="s">
        <v>40</v>
      </c>
      <c r="E4" s="53"/>
      <c r="F4" s="53"/>
      <c r="G4" s="53"/>
      <c r="H4" s="53"/>
      <c r="I4" s="53"/>
      <c r="J4" s="53"/>
      <c r="K4" s="53"/>
      <c r="L4" s="53"/>
      <c r="M4" s="53"/>
      <c r="N4" s="53"/>
    </row>
    <row r="5" spans="1:35" x14ac:dyDescent="0.2">
      <c r="B5" s="53"/>
      <c r="C5" s="55">
        <v>45288</v>
      </c>
      <c r="D5" s="53" t="s">
        <v>46</v>
      </c>
      <c r="E5" s="53"/>
      <c r="F5" s="53"/>
      <c r="G5" s="53"/>
      <c r="H5" s="53"/>
      <c r="I5" s="53"/>
      <c r="J5" s="53"/>
      <c r="K5" s="53"/>
      <c r="L5" s="53"/>
      <c r="M5" s="53"/>
      <c r="N5" s="53"/>
    </row>
    <row r="6" spans="1:35" x14ac:dyDescent="0.2">
      <c r="B6" s="53"/>
      <c r="C6" s="55">
        <v>45288</v>
      </c>
      <c r="D6" s="53" t="s">
        <v>47</v>
      </c>
      <c r="E6" s="53"/>
      <c r="F6" s="53"/>
      <c r="G6" s="53"/>
      <c r="H6" s="53"/>
      <c r="I6" s="53"/>
      <c r="J6" s="53"/>
      <c r="K6" s="53"/>
      <c r="L6" s="53"/>
      <c r="M6" s="53"/>
      <c r="N6" s="53"/>
    </row>
    <row r="7" spans="1:35" x14ac:dyDescent="0.2">
      <c r="B7" s="53"/>
      <c r="C7" s="55">
        <v>45546</v>
      </c>
      <c r="D7" s="53" t="s">
        <v>48</v>
      </c>
      <c r="E7" s="53"/>
      <c r="F7" s="53"/>
      <c r="G7" s="53"/>
      <c r="H7" s="53"/>
      <c r="I7" s="53"/>
      <c r="J7" s="53"/>
      <c r="K7" s="53"/>
      <c r="L7" s="53"/>
      <c r="M7" s="53"/>
      <c r="N7" s="53"/>
    </row>
    <row r="8" spans="1:35" x14ac:dyDescent="0.2">
      <c r="B8" s="53"/>
      <c r="C8" s="55">
        <v>45910</v>
      </c>
      <c r="D8" s="53" t="s">
        <v>49</v>
      </c>
      <c r="E8" s="53"/>
      <c r="F8" s="53"/>
      <c r="G8" s="53"/>
      <c r="H8" s="53"/>
      <c r="I8" s="53"/>
      <c r="J8" s="53"/>
      <c r="K8" s="53"/>
      <c r="L8" s="53"/>
      <c r="M8" s="53"/>
      <c r="N8" s="53"/>
    </row>
    <row r="9" spans="1:35" x14ac:dyDescent="0.2">
      <c r="B9" s="53"/>
      <c r="C9" s="55">
        <v>45910</v>
      </c>
      <c r="D9" s="53" t="s">
        <v>51</v>
      </c>
      <c r="E9" s="53"/>
      <c r="F9" s="53"/>
      <c r="G9" s="53"/>
      <c r="H9" s="53"/>
      <c r="I9" s="53"/>
      <c r="J9" s="53"/>
      <c r="K9" s="53"/>
      <c r="L9" s="53"/>
      <c r="M9" s="53"/>
      <c r="N9" s="53"/>
    </row>
    <row r="11" spans="1:35" x14ac:dyDescent="0.2">
      <c r="A11" s="10"/>
      <c r="B11" s="10"/>
      <c r="C11" s="10"/>
      <c r="D11" s="10"/>
      <c r="E11" s="10"/>
      <c r="F11" s="10"/>
      <c r="G11" s="10"/>
      <c r="H11" s="10"/>
      <c r="I11" s="10"/>
      <c r="AA11" s="32"/>
      <c r="AB11" s="32"/>
      <c r="AC11" s="32"/>
      <c r="AD11" s="32"/>
      <c r="AE11" s="32"/>
      <c r="AF11" s="32"/>
      <c r="AG11" s="32"/>
      <c r="AH11" s="32"/>
      <c r="AI11" s="32"/>
    </row>
    <row r="12" spans="1:35" x14ac:dyDescent="0.2">
      <c r="A12" s="10"/>
      <c r="B12" s="42" t="s">
        <v>27</v>
      </c>
      <c r="C12" s="42"/>
      <c r="D12" s="10"/>
      <c r="E12" s="10"/>
      <c r="F12" s="10"/>
      <c r="G12" s="10"/>
      <c r="H12" s="10"/>
      <c r="I12" s="10"/>
      <c r="AA12" s="32"/>
      <c r="AB12" s="31" t="s">
        <v>18</v>
      </c>
      <c r="AC12" s="32"/>
      <c r="AD12" s="32"/>
      <c r="AE12" s="32"/>
      <c r="AF12" s="32"/>
      <c r="AG12" s="32"/>
      <c r="AH12" s="32"/>
      <c r="AI12" s="32"/>
    </row>
    <row r="13" spans="1:35" ht="15" x14ac:dyDescent="0.25">
      <c r="A13" s="10"/>
      <c r="B13" s="42"/>
      <c r="C13" s="42"/>
      <c r="D13" s="10"/>
      <c r="E13" s="10"/>
      <c r="F13" s="10"/>
      <c r="G13" s="10"/>
      <c r="H13" s="10"/>
      <c r="I13" s="10"/>
      <c r="K13"/>
      <c r="AA13" s="32"/>
      <c r="AB13" s="31"/>
      <c r="AC13" s="32"/>
      <c r="AD13" s="32"/>
      <c r="AE13" s="32"/>
      <c r="AF13" s="32"/>
      <c r="AG13" s="32"/>
      <c r="AH13" s="32"/>
      <c r="AI13" s="32"/>
    </row>
    <row r="14" spans="1:35" ht="27" customHeight="1" x14ac:dyDescent="0.2">
      <c r="A14" s="10"/>
      <c r="B14" s="73" t="s">
        <v>26</v>
      </c>
      <c r="C14" s="73"/>
      <c r="D14" s="10"/>
      <c r="E14" s="10"/>
      <c r="F14" s="10"/>
      <c r="G14" s="10"/>
      <c r="H14" s="10"/>
      <c r="I14" s="10"/>
      <c r="AA14" s="32"/>
      <c r="AB14" s="31"/>
      <c r="AC14" s="32"/>
      <c r="AD14" s="32"/>
      <c r="AE14" s="32"/>
      <c r="AF14" s="32"/>
      <c r="AG14" s="32"/>
      <c r="AH14" s="32"/>
      <c r="AI14" s="32"/>
    </row>
    <row r="15" spans="1:35" x14ac:dyDescent="0.2">
      <c r="A15" s="10"/>
      <c r="B15" s="42"/>
      <c r="C15" s="42"/>
      <c r="D15" s="10"/>
      <c r="E15" s="10"/>
      <c r="F15" s="10"/>
      <c r="G15" s="10"/>
      <c r="H15" s="10"/>
      <c r="I15" s="10"/>
      <c r="AA15" s="32"/>
      <c r="AB15" s="32"/>
      <c r="AC15" s="32"/>
      <c r="AD15" s="32"/>
      <c r="AE15" s="32"/>
      <c r="AF15" s="32"/>
      <c r="AG15" s="32"/>
      <c r="AH15" s="32"/>
      <c r="AI15" s="32"/>
    </row>
    <row r="16" spans="1:35" ht="36" x14ac:dyDescent="0.2">
      <c r="A16" s="10"/>
      <c r="B16" s="36" t="s">
        <v>19</v>
      </c>
      <c r="C16" s="37" t="s">
        <v>14</v>
      </c>
      <c r="D16" s="10"/>
      <c r="E16" s="10"/>
      <c r="F16" s="10"/>
      <c r="G16" s="10"/>
      <c r="H16" s="10"/>
      <c r="I16" s="10"/>
      <c r="AA16" s="32"/>
      <c r="AB16" s="32"/>
      <c r="AC16" s="32"/>
      <c r="AD16" s="32"/>
      <c r="AE16" s="32"/>
      <c r="AF16" s="32"/>
      <c r="AG16" s="32"/>
      <c r="AH16" s="32"/>
      <c r="AI16" s="32"/>
    </row>
    <row r="17" spans="1:37" x14ac:dyDescent="0.2">
      <c r="A17" s="10"/>
      <c r="B17" s="4" t="s">
        <v>0</v>
      </c>
      <c r="C17" s="5">
        <v>1</v>
      </c>
      <c r="D17" s="10"/>
      <c r="E17" s="10"/>
      <c r="F17" s="10"/>
      <c r="G17" s="10"/>
      <c r="H17" s="10"/>
      <c r="I17" s="10"/>
      <c r="AA17" s="32"/>
      <c r="AB17" s="32"/>
      <c r="AC17" s="32"/>
      <c r="AD17" s="32"/>
      <c r="AE17" s="32"/>
      <c r="AF17" s="32"/>
      <c r="AG17" s="32"/>
      <c r="AH17" s="32"/>
      <c r="AI17" s="32"/>
      <c r="AK17" s="33"/>
    </row>
    <row r="18" spans="1:37" x14ac:dyDescent="0.2">
      <c r="A18" s="10"/>
      <c r="B18" s="10"/>
      <c r="C18" s="64"/>
      <c r="D18" s="10"/>
      <c r="E18" s="10"/>
      <c r="F18" s="10"/>
      <c r="G18" s="10"/>
      <c r="H18" s="10"/>
      <c r="I18" s="10"/>
      <c r="AA18" s="32"/>
      <c r="AB18" s="32"/>
      <c r="AC18" s="32"/>
      <c r="AD18" s="32"/>
      <c r="AE18" s="32"/>
      <c r="AF18" s="32"/>
      <c r="AG18" s="32"/>
      <c r="AH18" s="32"/>
      <c r="AI18" s="32"/>
      <c r="AK18" s="33"/>
    </row>
    <row r="19" spans="1:37" ht="60" x14ac:dyDescent="0.2">
      <c r="A19" s="10"/>
      <c r="B19" s="65" t="s">
        <v>50</v>
      </c>
      <c r="C19" s="37" t="s">
        <v>14</v>
      </c>
      <c r="D19" s="10"/>
      <c r="E19" s="10"/>
      <c r="F19" s="10"/>
      <c r="G19" s="10"/>
      <c r="H19" s="10"/>
      <c r="I19" s="10"/>
      <c r="AA19" s="32"/>
      <c r="AB19" s="32"/>
      <c r="AC19" s="32"/>
      <c r="AD19" s="32"/>
      <c r="AE19" s="32"/>
      <c r="AF19" s="32"/>
      <c r="AG19" s="32"/>
      <c r="AH19" s="32"/>
      <c r="AI19" s="32"/>
      <c r="AK19" s="33"/>
    </row>
    <row r="20" spans="1:37" x14ac:dyDescent="0.2">
      <c r="A20" s="10"/>
      <c r="B20" s="4" t="s">
        <v>0</v>
      </c>
      <c r="C20" s="5">
        <v>1</v>
      </c>
      <c r="D20" s="10"/>
      <c r="E20" s="10"/>
      <c r="F20" s="10"/>
      <c r="G20" s="10"/>
      <c r="H20" s="10"/>
      <c r="I20" s="10"/>
      <c r="AA20" s="32"/>
      <c r="AB20" s="32"/>
      <c r="AC20" s="32"/>
      <c r="AD20" s="32"/>
      <c r="AE20" s="32"/>
      <c r="AF20" s="32"/>
      <c r="AG20" s="32"/>
      <c r="AH20" s="32"/>
      <c r="AI20" s="32"/>
      <c r="AK20" s="33"/>
    </row>
    <row r="21" spans="1:37" x14ac:dyDescent="0.2">
      <c r="A21" s="10"/>
      <c r="B21" s="10"/>
      <c r="C21" s="10"/>
      <c r="D21" s="10"/>
      <c r="E21" s="10"/>
      <c r="F21" s="10"/>
      <c r="G21" s="10"/>
      <c r="H21" s="10"/>
      <c r="I21" s="10"/>
      <c r="AA21" s="32"/>
      <c r="AB21" s="32"/>
      <c r="AC21" s="32"/>
      <c r="AD21" s="32"/>
      <c r="AE21" s="32"/>
      <c r="AF21" s="32"/>
      <c r="AG21" s="32"/>
      <c r="AH21" s="32"/>
      <c r="AI21" s="32"/>
    </row>
    <row r="22" spans="1:37" ht="24" x14ac:dyDescent="0.2">
      <c r="A22" s="10"/>
      <c r="B22" s="36" t="s">
        <v>24</v>
      </c>
      <c r="C22" s="37" t="s">
        <v>14</v>
      </c>
      <c r="D22" s="10"/>
      <c r="E22" s="10"/>
      <c r="F22" s="10"/>
      <c r="G22" s="10"/>
      <c r="H22" s="10"/>
      <c r="I22" s="10"/>
      <c r="AA22" s="32"/>
      <c r="AB22" s="32"/>
      <c r="AC22" s="32"/>
      <c r="AD22" s="32"/>
      <c r="AE22" s="32"/>
      <c r="AF22" s="32"/>
      <c r="AG22" s="32"/>
      <c r="AH22" s="32"/>
      <c r="AI22" s="32"/>
    </row>
    <row r="23" spans="1:37" x14ac:dyDescent="0.2">
      <c r="A23" s="10"/>
      <c r="B23" s="4" t="s">
        <v>20</v>
      </c>
      <c r="C23" s="30">
        <v>3.0599999999999999E-2</v>
      </c>
      <c r="D23" s="10"/>
      <c r="E23" s="10"/>
      <c r="F23" s="10"/>
      <c r="G23" s="10"/>
      <c r="H23" s="10"/>
      <c r="I23" s="10"/>
      <c r="AA23" s="32"/>
      <c r="AB23" s="32"/>
      <c r="AC23" s="32"/>
      <c r="AD23" s="32"/>
      <c r="AE23" s="32"/>
      <c r="AF23" s="32"/>
      <c r="AG23" s="32"/>
      <c r="AH23" s="32"/>
      <c r="AI23" s="32"/>
    </row>
    <row r="24" spans="1:37" x14ac:dyDescent="0.2">
      <c r="A24" s="10"/>
      <c r="B24" s="10"/>
      <c r="C24" s="10"/>
      <c r="D24" s="10"/>
      <c r="E24" s="10"/>
      <c r="F24" s="10"/>
      <c r="G24" s="10"/>
      <c r="H24" s="10"/>
      <c r="I24" s="10"/>
      <c r="AA24" s="32"/>
      <c r="AB24" s="61"/>
      <c r="AC24" s="32"/>
      <c r="AD24" s="32"/>
      <c r="AE24" s="32"/>
      <c r="AF24" s="32"/>
      <c r="AG24" s="32"/>
      <c r="AH24" s="32"/>
      <c r="AI24" s="32"/>
    </row>
    <row r="25" spans="1:37" ht="27" customHeight="1" x14ac:dyDescent="0.2">
      <c r="A25" s="10"/>
      <c r="B25" s="74" t="s">
        <v>25</v>
      </c>
      <c r="C25" s="74"/>
      <c r="D25" s="10"/>
      <c r="E25" s="10"/>
      <c r="F25" s="10"/>
      <c r="G25" s="10"/>
      <c r="H25" s="10"/>
      <c r="I25" s="10"/>
      <c r="AA25" s="38"/>
      <c r="AB25" s="62"/>
      <c r="AC25" s="62"/>
      <c r="AD25" s="62"/>
      <c r="AE25" s="62"/>
      <c r="AF25" s="62"/>
      <c r="AG25" s="62"/>
      <c r="AH25" s="62"/>
      <c r="AI25" s="38"/>
    </row>
    <row r="26" spans="1:37" x14ac:dyDescent="0.2">
      <c r="A26" s="10"/>
      <c r="B26" s="10"/>
      <c r="C26" s="10"/>
      <c r="D26" s="10"/>
      <c r="E26" s="10"/>
      <c r="F26" s="10"/>
      <c r="G26" s="10"/>
      <c r="H26" s="10"/>
      <c r="I26" s="10"/>
      <c r="Z26" s="33"/>
      <c r="AA26" s="38"/>
      <c r="AB26" s="38"/>
      <c r="AC26" s="38"/>
      <c r="AD26" s="38"/>
      <c r="AE26" s="38"/>
      <c r="AF26" s="38"/>
      <c r="AG26" s="38"/>
      <c r="AH26" s="38"/>
      <c r="AI26" s="38"/>
      <c r="AJ26" s="33"/>
      <c r="AK26" s="33"/>
    </row>
    <row r="27" spans="1:37" x14ac:dyDescent="0.2">
      <c r="A27" s="10"/>
      <c r="B27" s="70" t="s">
        <v>21</v>
      </c>
      <c r="C27" s="72"/>
      <c r="D27" s="72"/>
      <c r="E27" s="72"/>
      <c r="F27" s="72"/>
      <c r="G27" s="72"/>
      <c r="H27" s="71"/>
      <c r="I27" s="10"/>
      <c r="K27" s="75" t="s">
        <v>34</v>
      </c>
      <c r="L27" s="76"/>
      <c r="M27" s="76"/>
      <c r="N27" s="76"/>
      <c r="O27" s="76"/>
      <c r="P27" s="76"/>
      <c r="Q27" s="77"/>
      <c r="S27" s="75" t="s">
        <v>28</v>
      </c>
      <c r="T27" s="76"/>
      <c r="U27" s="76"/>
      <c r="V27" s="76"/>
      <c r="W27" s="76"/>
      <c r="X27" s="76"/>
      <c r="Y27" s="77"/>
      <c r="Z27" s="34"/>
      <c r="AA27" s="38"/>
      <c r="AB27" s="67" t="s">
        <v>16</v>
      </c>
      <c r="AC27" s="68"/>
      <c r="AD27" s="68"/>
      <c r="AE27" s="68"/>
      <c r="AF27" s="68"/>
      <c r="AG27" s="68"/>
      <c r="AH27" s="69"/>
      <c r="AI27" s="38"/>
      <c r="AJ27" s="33"/>
      <c r="AK27" s="33"/>
    </row>
    <row r="28" spans="1:37" x14ac:dyDescent="0.2">
      <c r="A28" s="10"/>
      <c r="B28" s="23" t="s">
        <v>3</v>
      </c>
      <c r="C28" s="39" t="s">
        <v>4</v>
      </c>
      <c r="D28" s="40" t="s">
        <v>5</v>
      </c>
      <c r="E28" s="39" t="s">
        <v>6</v>
      </c>
      <c r="F28" s="40" t="s">
        <v>7</v>
      </c>
      <c r="G28" s="40" t="s">
        <v>10</v>
      </c>
      <c r="H28" s="41" t="s">
        <v>11</v>
      </c>
      <c r="I28" s="10"/>
      <c r="K28" s="11" t="s">
        <v>3</v>
      </c>
      <c r="L28" s="12" t="s">
        <v>4</v>
      </c>
      <c r="M28" s="13" t="s">
        <v>5</v>
      </c>
      <c r="N28" s="12" t="s">
        <v>6</v>
      </c>
      <c r="O28" s="13" t="s">
        <v>7</v>
      </c>
      <c r="P28" s="13" t="s">
        <v>10</v>
      </c>
      <c r="Q28" s="12" t="s">
        <v>11</v>
      </c>
      <c r="S28" s="11" t="s">
        <v>3</v>
      </c>
      <c r="T28" s="12" t="s">
        <v>4</v>
      </c>
      <c r="U28" s="13" t="s">
        <v>5</v>
      </c>
      <c r="V28" s="12" t="s">
        <v>6</v>
      </c>
      <c r="W28" s="13" t="s">
        <v>7</v>
      </c>
      <c r="X28" s="13" t="s">
        <v>10</v>
      </c>
      <c r="Y28" s="12" t="s">
        <v>11</v>
      </c>
      <c r="Z28" s="33"/>
      <c r="AA28" s="38"/>
      <c r="AB28" s="11" t="s">
        <v>3</v>
      </c>
      <c r="AC28" s="12" t="s">
        <v>4</v>
      </c>
      <c r="AD28" s="13" t="s">
        <v>5</v>
      </c>
      <c r="AE28" s="12" t="s">
        <v>6</v>
      </c>
      <c r="AF28" s="13" t="s">
        <v>7</v>
      </c>
      <c r="AG28" s="13" t="s">
        <v>10</v>
      </c>
      <c r="AH28" s="12" t="s">
        <v>11</v>
      </c>
      <c r="AI28" s="38"/>
      <c r="AJ28" s="33"/>
      <c r="AK28" s="33"/>
    </row>
    <row r="29" spans="1:37" x14ac:dyDescent="0.2">
      <c r="A29" s="10"/>
      <c r="B29" s="45">
        <v>15</v>
      </c>
      <c r="C29" s="43">
        <v>5669.12</v>
      </c>
      <c r="D29" s="19">
        <v>6039.84</v>
      </c>
      <c r="E29" s="20">
        <v>6453.36</v>
      </c>
      <c r="F29" s="19">
        <v>7017.89</v>
      </c>
      <c r="G29" s="20">
        <v>7598.61</v>
      </c>
      <c r="H29" s="19">
        <v>7980.65</v>
      </c>
      <c r="I29" s="10"/>
      <c r="K29" s="45">
        <v>15</v>
      </c>
      <c r="L29" s="19">
        <f>C29*$C$17</f>
        <v>5669.12</v>
      </c>
      <c r="M29" s="19">
        <f t="shared" ref="L29:Q46" si="0">D29*$C$17</f>
        <v>6039.84</v>
      </c>
      <c r="N29" s="19">
        <f t="shared" si="0"/>
        <v>6453.36</v>
      </c>
      <c r="O29" s="19">
        <f t="shared" si="0"/>
        <v>7017.89</v>
      </c>
      <c r="P29" s="19">
        <f t="shared" si="0"/>
        <v>7598.61</v>
      </c>
      <c r="Q29" s="19">
        <f t="shared" si="0"/>
        <v>7980.65</v>
      </c>
      <c r="S29" s="45">
        <v>15</v>
      </c>
      <c r="T29" s="18">
        <f>IF(L29&gt;$B$54,$C$55,IF(L29&gt;$B$53,$C$54,IF(L29&gt;$B$52,$C$53,IF(L29&gt;$B$51,$C$52,IF(L29&gt;$B$50,$C$51,IF(L29&gt;0,$C$50,0))))))</f>
        <v>0.17699999999999999</v>
      </c>
      <c r="U29" s="18">
        <f t="shared" ref="U29:Y44" si="1">IF(M29&gt;$B$54,$C$55,IF(M29&gt;$B$53,$C$54,IF(M29&gt;$B$52,$C$53,IF(M29&gt;$B$51,$C$52,IF(M29&gt;$B$50,$C$51,IF(M29&gt;0,$C$50,0))))))</f>
        <v>0.17699999999999999</v>
      </c>
      <c r="V29" s="18">
        <f t="shared" si="1"/>
        <v>0.17699999999999999</v>
      </c>
      <c r="W29" s="18">
        <f t="shared" si="1"/>
        <v>0.17699999999999999</v>
      </c>
      <c r="X29" s="18">
        <f t="shared" si="1"/>
        <v>1315.06</v>
      </c>
      <c r="Y29" s="18">
        <f t="shared" si="1"/>
        <v>1315.06</v>
      </c>
      <c r="Z29" s="20"/>
      <c r="AA29" s="38"/>
      <c r="AB29" s="45">
        <v>15</v>
      </c>
      <c r="AC29" s="17">
        <f>(IF(T29&lt;1, (12*C29+C29*C59)* (1+$C$23+T29)*$C$17*$C$20/12, (( 12*C29+C29*C59)* (1+$C$23)+12*T29)*$C$17*$C$20/12))</f>
        <v>7141.4354768127996</v>
      </c>
      <c r="AD29" s="17">
        <f t="shared" ref="AD29:AH44" si="2">(IF(U29&lt;1, (12*D29+D29*D59)* (1+$C$23+U29)*$C$17*$C$20/12, (( 12*D29+D29*D59)* (1+$C$23)+12*U29)*$C$17*$C$20/12))</f>
        <v>7608.4344043296005</v>
      </c>
      <c r="AE29" s="17">
        <f t="shared" si="2"/>
        <v>8129.3488316783987</v>
      </c>
      <c r="AF29" s="17">
        <f t="shared" si="2"/>
        <v>8840.4917550465998</v>
      </c>
      <c r="AG29" s="17">
        <f t="shared" si="2"/>
        <v>9484.1006161578989</v>
      </c>
      <c r="AH29" s="17">
        <f t="shared" si="2"/>
        <v>9894.8205079534982</v>
      </c>
      <c r="AI29" s="38"/>
      <c r="AJ29" s="33"/>
      <c r="AK29" s="33"/>
    </row>
    <row r="30" spans="1:37" x14ac:dyDescent="0.2">
      <c r="A30" s="10"/>
      <c r="B30" s="45">
        <v>14</v>
      </c>
      <c r="C30" s="43">
        <v>5153.96</v>
      </c>
      <c r="D30" s="19">
        <v>5489.64</v>
      </c>
      <c r="E30" s="20">
        <v>5928.03</v>
      </c>
      <c r="F30" s="19">
        <v>6414.51</v>
      </c>
      <c r="G30" s="20">
        <v>6956.78</v>
      </c>
      <c r="H30" s="19">
        <v>7346.09</v>
      </c>
      <c r="I30" s="10"/>
      <c r="K30" s="45">
        <v>14</v>
      </c>
      <c r="L30" s="19">
        <f t="shared" si="0"/>
        <v>5153.96</v>
      </c>
      <c r="M30" s="19">
        <f t="shared" si="0"/>
        <v>5489.64</v>
      </c>
      <c r="N30" s="19">
        <f t="shared" si="0"/>
        <v>5928.03</v>
      </c>
      <c r="O30" s="19">
        <f t="shared" si="0"/>
        <v>6414.51</v>
      </c>
      <c r="P30" s="19">
        <f t="shared" si="0"/>
        <v>6956.78</v>
      </c>
      <c r="Q30" s="19">
        <f t="shared" si="0"/>
        <v>7346.09</v>
      </c>
      <c r="S30" s="45">
        <v>14</v>
      </c>
      <c r="T30" s="18">
        <f t="shared" ref="T30:Y46" si="3">IF(L30&gt;$B$54,$C$55,IF(L30&gt;$B$53,$C$54,IF(L30&gt;$B$52,$C$53,IF(L30&gt;$B$51,$C$52,IF(L30&gt;$B$50,$C$51,IF(L30&gt;0,$C$50,0))))))</f>
        <v>0.20499999999999999</v>
      </c>
      <c r="U30" s="18">
        <f t="shared" si="1"/>
        <v>0.17699999999999999</v>
      </c>
      <c r="V30" s="18">
        <f t="shared" si="1"/>
        <v>0.17699999999999999</v>
      </c>
      <c r="W30" s="18">
        <f t="shared" si="1"/>
        <v>0.17699999999999999</v>
      </c>
      <c r="X30" s="18">
        <f t="shared" si="1"/>
        <v>0.17699999999999999</v>
      </c>
      <c r="Y30" s="18">
        <f t="shared" si="1"/>
        <v>0.17699999999999999</v>
      </c>
      <c r="Z30" s="20"/>
      <c r="AA30" s="38"/>
      <c r="AB30" s="45">
        <v>14</v>
      </c>
      <c r="AC30" s="17">
        <f t="shared" ref="AC30:AH46" si="4">(IF(T30&lt;1, (12*C30+C30*C60)* (1+$C$23+T30)*$C$17*$C$20/12, (( 12*C30+C30*C60)* (1+$C$23)+12*T30)*$C$17*$C$20/12))</f>
        <v>6643.0222289144003</v>
      </c>
      <c r="AD30" s="17">
        <f t="shared" si="2"/>
        <v>6915.3430957416012</v>
      </c>
      <c r="AE30" s="17">
        <f t="shared" si="2"/>
        <v>7467.5864595582016</v>
      </c>
      <c r="AF30" s="17">
        <f t="shared" si="2"/>
        <v>8080.4091782093992</v>
      </c>
      <c r="AG30" s="17">
        <f t="shared" si="2"/>
        <v>8763.5110028332001</v>
      </c>
      <c r="AH30" s="17">
        <f t="shared" si="2"/>
        <v>9253.927900954599</v>
      </c>
      <c r="AI30" s="38"/>
      <c r="AJ30" s="33"/>
      <c r="AK30" s="33"/>
    </row>
    <row r="31" spans="1:37" x14ac:dyDescent="0.2">
      <c r="A31" s="10"/>
      <c r="B31" s="45">
        <v>13</v>
      </c>
      <c r="C31" s="43">
        <v>4767.62</v>
      </c>
      <c r="D31" s="19">
        <v>5135.53</v>
      </c>
      <c r="E31" s="20">
        <v>5554.35</v>
      </c>
      <c r="F31" s="19">
        <v>6009.06</v>
      </c>
      <c r="G31" s="20">
        <v>6544.14</v>
      </c>
      <c r="H31" s="19">
        <v>6834.5</v>
      </c>
      <c r="I31" s="10"/>
      <c r="K31" s="45">
        <v>13</v>
      </c>
      <c r="L31" s="19">
        <f t="shared" si="0"/>
        <v>4767.62</v>
      </c>
      <c r="M31" s="19">
        <f t="shared" si="0"/>
        <v>5135.53</v>
      </c>
      <c r="N31" s="19">
        <f t="shared" si="0"/>
        <v>5554.35</v>
      </c>
      <c r="O31" s="19">
        <f t="shared" si="0"/>
        <v>6009.06</v>
      </c>
      <c r="P31" s="19">
        <f t="shared" si="0"/>
        <v>6544.14</v>
      </c>
      <c r="Q31" s="19">
        <f t="shared" si="0"/>
        <v>6834.5</v>
      </c>
      <c r="S31" s="45">
        <v>13</v>
      </c>
      <c r="T31" s="18">
        <f t="shared" si="3"/>
        <v>0.20499999999999999</v>
      </c>
      <c r="U31" s="18">
        <f t="shared" si="1"/>
        <v>0.20499999999999999</v>
      </c>
      <c r="V31" s="18">
        <f t="shared" si="1"/>
        <v>0.17699999999999999</v>
      </c>
      <c r="W31" s="18">
        <f t="shared" si="1"/>
        <v>0.17699999999999999</v>
      </c>
      <c r="X31" s="18">
        <f t="shared" si="1"/>
        <v>0.17699999999999999</v>
      </c>
      <c r="Y31" s="18">
        <f t="shared" si="1"/>
        <v>0.17699999999999999</v>
      </c>
      <c r="Z31" s="20"/>
      <c r="AA31" s="38"/>
      <c r="AB31" s="45">
        <v>13</v>
      </c>
      <c r="AC31" s="17">
        <f t="shared" si="4"/>
        <v>6145.0623673868004</v>
      </c>
      <c r="AD31" s="17">
        <f t="shared" si="2"/>
        <v>6619.2675044542002</v>
      </c>
      <c r="AE31" s="17">
        <f t="shared" si="2"/>
        <v>6996.8587965390007</v>
      </c>
      <c r="AF31" s="17">
        <f t="shared" si="2"/>
        <v>7569.6605939364008</v>
      </c>
      <c r="AG31" s="17">
        <f t="shared" si="2"/>
        <v>8243.7051184716001</v>
      </c>
      <c r="AH31" s="17">
        <f t="shared" si="2"/>
        <v>8609.4739159299988</v>
      </c>
      <c r="AI31" s="38"/>
      <c r="AJ31" s="33"/>
      <c r="AK31" s="33"/>
    </row>
    <row r="32" spans="1:37" s="21" customFormat="1" x14ac:dyDescent="0.2">
      <c r="A32" s="10"/>
      <c r="B32" s="45">
        <v>12</v>
      </c>
      <c r="C32" s="43">
        <v>4295.43</v>
      </c>
      <c r="D32" s="19">
        <v>4718.78</v>
      </c>
      <c r="E32" s="20">
        <v>5213.5200000000004</v>
      </c>
      <c r="F32" s="19">
        <v>5762.47</v>
      </c>
      <c r="G32" s="20">
        <v>6406.61</v>
      </c>
      <c r="H32" s="19">
        <v>6712.24</v>
      </c>
      <c r="I32" s="10"/>
      <c r="K32" s="45">
        <v>12</v>
      </c>
      <c r="L32" s="19">
        <f t="shared" si="0"/>
        <v>4295.43</v>
      </c>
      <c r="M32" s="19">
        <f t="shared" si="0"/>
        <v>4718.78</v>
      </c>
      <c r="N32" s="19">
        <f t="shared" si="0"/>
        <v>5213.5200000000004</v>
      </c>
      <c r="O32" s="19">
        <f t="shared" si="0"/>
        <v>5762.47</v>
      </c>
      <c r="P32" s="19">
        <f t="shared" si="0"/>
        <v>6406.61</v>
      </c>
      <c r="Q32" s="19">
        <f t="shared" si="0"/>
        <v>6712.24</v>
      </c>
      <c r="S32" s="45">
        <v>12</v>
      </c>
      <c r="T32" s="18">
        <f t="shared" si="3"/>
        <v>0.20499999999999999</v>
      </c>
      <c r="U32" s="18">
        <f t="shared" si="1"/>
        <v>0.20499999999999999</v>
      </c>
      <c r="V32" s="18">
        <f t="shared" si="1"/>
        <v>0.17699999999999999</v>
      </c>
      <c r="W32" s="18">
        <f t="shared" si="1"/>
        <v>0.17699999999999999</v>
      </c>
      <c r="X32" s="18">
        <f t="shared" si="1"/>
        <v>0.17699999999999999</v>
      </c>
      <c r="Y32" s="18">
        <f t="shared" si="1"/>
        <v>0.17699999999999999</v>
      </c>
      <c r="Z32" s="20"/>
      <c r="AA32" s="38"/>
      <c r="AB32" s="45">
        <v>12</v>
      </c>
      <c r="AC32" s="17">
        <f t="shared" si="4"/>
        <v>5618.2719854052002</v>
      </c>
      <c r="AD32" s="17">
        <f t="shared" si="2"/>
        <v>6171.9989568658675</v>
      </c>
      <c r="AE32" s="17">
        <f t="shared" si="2"/>
        <v>6664.5735101088003</v>
      </c>
      <c r="AF32" s="17">
        <f t="shared" si="2"/>
        <v>7366.3100774134664</v>
      </c>
      <c r="AG32" s="17">
        <f t="shared" si="2"/>
        <v>8189.7304116217319</v>
      </c>
      <c r="AH32" s="17">
        <f t="shared" si="2"/>
        <v>8580.4249139722669</v>
      </c>
      <c r="AI32" s="38"/>
      <c r="AJ32" s="35"/>
      <c r="AK32" s="35"/>
    </row>
    <row r="33" spans="1:37" x14ac:dyDescent="0.2">
      <c r="A33" s="10"/>
      <c r="B33" s="45">
        <v>11</v>
      </c>
      <c r="C33" s="43">
        <v>4153.3500000000004</v>
      </c>
      <c r="D33" s="19">
        <v>4542.72</v>
      </c>
      <c r="E33" s="20">
        <v>4908.59</v>
      </c>
      <c r="F33" s="19">
        <v>5305.54</v>
      </c>
      <c r="G33" s="20">
        <v>5848.79</v>
      </c>
      <c r="H33" s="19">
        <v>6154.45</v>
      </c>
      <c r="I33" s="10"/>
      <c r="K33" s="45">
        <v>11</v>
      </c>
      <c r="L33" s="19">
        <f t="shared" si="0"/>
        <v>4153.3500000000004</v>
      </c>
      <c r="M33" s="19">
        <f t="shared" si="0"/>
        <v>4542.72</v>
      </c>
      <c r="N33" s="19">
        <f t="shared" si="0"/>
        <v>4908.59</v>
      </c>
      <c r="O33" s="19">
        <f t="shared" si="0"/>
        <v>5305.54</v>
      </c>
      <c r="P33" s="19">
        <f t="shared" si="0"/>
        <v>5848.79</v>
      </c>
      <c r="Q33" s="19">
        <f t="shared" si="0"/>
        <v>6154.45</v>
      </c>
      <c r="S33" s="45">
        <v>11</v>
      </c>
      <c r="T33" s="18">
        <f t="shared" si="3"/>
        <v>0.20499999999999999</v>
      </c>
      <c r="U33" s="18">
        <f t="shared" si="1"/>
        <v>0.20499999999999999</v>
      </c>
      <c r="V33" s="18">
        <f t="shared" si="1"/>
        <v>0.20499999999999999</v>
      </c>
      <c r="W33" s="18">
        <f t="shared" si="1"/>
        <v>0.17699999999999999</v>
      </c>
      <c r="X33" s="18">
        <f t="shared" si="1"/>
        <v>0.17699999999999999</v>
      </c>
      <c r="Y33" s="18">
        <f t="shared" si="1"/>
        <v>0.17699999999999999</v>
      </c>
      <c r="Z33" s="20"/>
      <c r="AA33" s="38"/>
      <c r="AB33" s="45">
        <v>11</v>
      </c>
      <c r="AC33" s="17">
        <f t="shared" si="4"/>
        <v>5432.4363219940005</v>
      </c>
      <c r="AD33" s="17">
        <f t="shared" si="2"/>
        <v>5941.7186436607999</v>
      </c>
      <c r="AE33" s="17">
        <f t="shared" si="2"/>
        <v>6420.2637884542673</v>
      </c>
      <c r="AF33" s="17">
        <f t="shared" si="2"/>
        <v>6782.2049864242663</v>
      </c>
      <c r="AG33" s="17">
        <f t="shared" si="2"/>
        <v>7476.6551006209329</v>
      </c>
      <c r="AH33" s="17">
        <f t="shared" si="2"/>
        <v>7867.3879527246672</v>
      </c>
      <c r="AI33" s="38"/>
      <c r="AJ33" s="33"/>
      <c r="AK33" s="33"/>
    </row>
    <row r="34" spans="1:37" x14ac:dyDescent="0.2">
      <c r="A34" s="10"/>
      <c r="B34" s="45">
        <v>10</v>
      </c>
      <c r="C34" s="43">
        <v>4012.19</v>
      </c>
      <c r="D34" s="19">
        <v>4317.28</v>
      </c>
      <c r="E34" s="20">
        <v>4664.1000000000004</v>
      </c>
      <c r="F34" s="19">
        <v>5040.24</v>
      </c>
      <c r="G34" s="20">
        <v>5459.1</v>
      </c>
      <c r="H34" s="19">
        <v>5596.64</v>
      </c>
      <c r="I34" s="10"/>
      <c r="K34" s="45">
        <v>10</v>
      </c>
      <c r="L34" s="19">
        <f t="shared" si="0"/>
        <v>4012.19</v>
      </c>
      <c r="M34" s="19">
        <f t="shared" si="0"/>
        <v>4317.28</v>
      </c>
      <c r="N34" s="19">
        <f t="shared" si="0"/>
        <v>4664.1000000000004</v>
      </c>
      <c r="O34" s="19">
        <f t="shared" si="0"/>
        <v>5040.24</v>
      </c>
      <c r="P34" s="19">
        <f t="shared" si="0"/>
        <v>5459.1</v>
      </c>
      <c r="Q34" s="19">
        <f t="shared" si="0"/>
        <v>5596.64</v>
      </c>
      <c r="S34" s="45">
        <v>10</v>
      </c>
      <c r="T34" s="18">
        <f t="shared" si="3"/>
        <v>0.20499999999999999</v>
      </c>
      <c r="U34" s="18">
        <f t="shared" si="1"/>
        <v>0.20499999999999999</v>
      </c>
      <c r="V34" s="18">
        <f t="shared" si="1"/>
        <v>0.20499999999999999</v>
      </c>
      <c r="W34" s="18">
        <f t="shared" si="1"/>
        <v>0.20499999999999999</v>
      </c>
      <c r="X34" s="18">
        <f t="shared" si="1"/>
        <v>0.17699999999999999</v>
      </c>
      <c r="Y34" s="18">
        <f t="shared" si="1"/>
        <v>0.17699999999999999</v>
      </c>
      <c r="Z34" s="20"/>
      <c r="AA34" s="38"/>
      <c r="AB34" s="45">
        <v>10</v>
      </c>
      <c r="AC34" s="17">
        <f t="shared" si="4"/>
        <v>5247.8039863582662</v>
      </c>
      <c r="AD34" s="17">
        <f t="shared" si="2"/>
        <v>5646.8510200725332</v>
      </c>
      <c r="AE34" s="17">
        <f t="shared" si="2"/>
        <v>6100.4794321240006</v>
      </c>
      <c r="AF34" s="17">
        <f t="shared" si="2"/>
        <v>6592.4573771936002</v>
      </c>
      <c r="AG34" s="17">
        <f t="shared" si="2"/>
        <v>6978.5045898039998</v>
      </c>
      <c r="AH34" s="17">
        <f t="shared" si="2"/>
        <v>7154.3254249749334</v>
      </c>
      <c r="AI34" s="38"/>
      <c r="AJ34" s="33"/>
      <c r="AK34" s="33"/>
    </row>
    <row r="35" spans="1:37" x14ac:dyDescent="0.2">
      <c r="A35" s="10"/>
      <c r="B35" s="45" t="s">
        <v>22</v>
      </c>
      <c r="C35" s="43">
        <v>3901.48</v>
      </c>
      <c r="D35" s="19">
        <v>4173.6400000000003</v>
      </c>
      <c r="E35" s="20">
        <v>4469.6099999999997</v>
      </c>
      <c r="F35" s="19">
        <v>4788.53</v>
      </c>
      <c r="G35" s="20">
        <v>5131.37</v>
      </c>
      <c r="H35" s="19">
        <v>5377.14</v>
      </c>
      <c r="I35" s="10"/>
      <c r="K35" s="45" t="s">
        <v>22</v>
      </c>
      <c r="L35" s="19">
        <f t="shared" si="0"/>
        <v>3901.48</v>
      </c>
      <c r="M35" s="19">
        <f t="shared" si="0"/>
        <v>4173.6400000000003</v>
      </c>
      <c r="N35" s="19">
        <f t="shared" si="0"/>
        <v>4469.6099999999997</v>
      </c>
      <c r="O35" s="19">
        <f t="shared" si="0"/>
        <v>4788.53</v>
      </c>
      <c r="P35" s="19">
        <f t="shared" si="0"/>
        <v>5131.37</v>
      </c>
      <c r="Q35" s="19">
        <f t="shared" si="0"/>
        <v>5377.14</v>
      </c>
      <c r="S35" s="45" t="s">
        <v>22</v>
      </c>
      <c r="T35" s="18">
        <f t="shared" si="3"/>
        <v>0.20499999999999999</v>
      </c>
      <c r="U35" s="18">
        <f t="shared" si="1"/>
        <v>0.20499999999999999</v>
      </c>
      <c r="V35" s="18">
        <f t="shared" si="1"/>
        <v>0.20499999999999999</v>
      </c>
      <c r="W35" s="18">
        <f t="shared" si="1"/>
        <v>0.20499999999999999</v>
      </c>
      <c r="X35" s="18">
        <f t="shared" si="1"/>
        <v>0.20499999999999999</v>
      </c>
      <c r="Y35" s="18">
        <f t="shared" si="1"/>
        <v>0.17699999999999999</v>
      </c>
      <c r="Z35" s="20"/>
      <c r="AA35" s="38"/>
      <c r="AB35" s="45" t="s">
        <v>22</v>
      </c>
      <c r="AC35" s="17">
        <f t="shared" si="4"/>
        <v>5102.9991841605333</v>
      </c>
      <c r="AD35" s="17">
        <f t="shared" si="2"/>
        <v>5458.9749313029342</v>
      </c>
      <c r="AE35" s="17">
        <f t="shared" si="2"/>
        <v>5846.0933244603984</v>
      </c>
      <c r="AF35" s="17">
        <f t="shared" si="2"/>
        <v>6263.2295137558658</v>
      </c>
      <c r="AG35" s="17">
        <f t="shared" si="2"/>
        <v>6711.6522252134673</v>
      </c>
      <c r="AH35" s="17">
        <f t="shared" si="2"/>
        <v>6873.733064061601</v>
      </c>
      <c r="AI35" s="38"/>
      <c r="AJ35" s="33"/>
      <c r="AK35" s="33"/>
    </row>
    <row r="36" spans="1:37" x14ac:dyDescent="0.2">
      <c r="A36" s="10"/>
      <c r="B36" s="45" t="s">
        <v>12</v>
      </c>
      <c r="C36" s="43">
        <v>3676.89</v>
      </c>
      <c r="D36" s="19">
        <v>3929</v>
      </c>
      <c r="E36" s="20">
        <v>4089.07</v>
      </c>
      <c r="F36" s="19">
        <v>4562.79</v>
      </c>
      <c r="G36" s="20">
        <v>4843.49</v>
      </c>
      <c r="H36" s="19">
        <v>5168.6499999999996</v>
      </c>
      <c r="I36" s="10"/>
      <c r="K36" s="45" t="s">
        <v>12</v>
      </c>
      <c r="L36" s="19">
        <f t="shared" si="0"/>
        <v>3676.89</v>
      </c>
      <c r="M36" s="19">
        <f t="shared" si="0"/>
        <v>3929</v>
      </c>
      <c r="N36" s="19">
        <f t="shared" si="0"/>
        <v>4089.07</v>
      </c>
      <c r="O36" s="19">
        <f t="shared" si="0"/>
        <v>4562.79</v>
      </c>
      <c r="P36" s="19">
        <f t="shared" si="0"/>
        <v>4843.49</v>
      </c>
      <c r="Q36" s="19">
        <f t="shared" si="0"/>
        <v>5168.6499999999996</v>
      </c>
      <c r="S36" s="45" t="s">
        <v>12</v>
      </c>
      <c r="T36" s="18">
        <f t="shared" si="3"/>
        <v>0.20499999999999999</v>
      </c>
      <c r="U36" s="18">
        <f t="shared" si="1"/>
        <v>0.20499999999999999</v>
      </c>
      <c r="V36" s="18">
        <f t="shared" si="1"/>
        <v>0.20499999999999999</v>
      </c>
      <c r="W36" s="18">
        <f t="shared" si="1"/>
        <v>0.20499999999999999</v>
      </c>
      <c r="X36" s="18">
        <f t="shared" si="1"/>
        <v>0.20499999999999999</v>
      </c>
      <c r="Y36" s="18">
        <f t="shared" si="1"/>
        <v>0.20499999999999999</v>
      </c>
      <c r="Z36" s="20"/>
      <c r="AA36" s="38"/>
      <c r="AB36" s="45" t="s">
        <v>12</v>
      </c>
      <c r="AC36" s="17">
        <f t="shared" si="4"/>
        <v>4809.2433307995998</v>
      </c>
      <c r="AD36" s="17">
        <f t="shared" si="2"/>
        <v>5138.9943802266671</v>
      </c>
      <c r="AE36" s="17">
        <f t="shared" si="2"/>
        <v>5348.3603335081334</v>
      </c>
      <c r="AF36" s="17">
        <f t="shared" si="2"/>
        <v>5967.9695006756001</v>
      </c>
      <c r="AG36" s="17">
        <f t="shared" si="2"/>
        <v>6335.1152686902669</v>
      </c>
      <c r="AH36" s="17">
        <f t="shared" si="2"/>
        <v>6760.4131594193323</v>
      </c>
      <c r="AI36" s="38"/>
      <c r="AJ36" s="33"/>
      <c r="AK36" s="33"/>
    </row>
    <row r="37" spans="1:37" x14ac:dyDescent="0.2">
      <c r="A37" s="10"/>
      <c r="B37" s="45" t="s">
        <v>13</v>
      </c>
      <c r="C37" s="43">
        <v>3558.96</v>
      </c>
      <c r="D37" s="19">
        <v>3772.32</v>
      </c>
      <c r="E37" s="20">
        <v>3986.06</v>
      </c>
      <c r="F37" s="19">
        <v>4461.84</v>
      </c>
      <c r="G37" s="20">
        <v>4569.4799999999996</v>
      </c>
      <c r="H37" s="19">
        <v>4844.33</v>
      </c>
      <c r="I37" s="10"/>
      <c r="K37" s="45" t="s">
        <v>13</v>
      </c>
      <c r="L37" s="19">
        <f t="shared" si="0"/>
        <v>3558.96</v>
      </c>
      <c r="M37" s="19">
        <f t="shared" si="0"/>
        <v>3772.32</v>
      </c>
      <c r="N37" s="19">
        <f t="shared" si="0"/>
        <v>3986.06</v>
      </c>
      <c r="O37" s="19">
        <f t="shared" si="0"/>
        <v>4461.84</v>
      </c>
      <c r="P37" s="19">
        <f t="shared" si="0"/>
        <v>4569.4799999999996</v>
      </c>
      <c r="Q37" s="19">
        <f t="shared" si="0"/>
        <v>4844.33</v>
      </c>
      <c r="S37" s="45" t="s">
        <v>13</v>
      </c>
      <c r="T37" s="18">
        <f t="shared" si="3"/>
        <v>0.20499999999999999</v>
      </c>
      <c r="U37" s="18">
        <f t="shared" si="1"/>
        <v>0.20499999999999999</v>
      </c>
      <c r="V37" s="18">
        <f t="shared" si="1"/>
        <v>0.20499999999999999</v>
      </c>
      <c r="W37" s="18">
        <f t="shared" si="1"/>
        <v>0.20499999999999999</v>
      </c>
      <c r="X37" s="18">
        <f t="shared" si="1"/>
        <v>0.20499999999999999</v>
      </c>
      <c r="Y37" s="18">
        <f t="shared" si="1"/>
        <v>0.20499999999999999</v>
      </c>
      <c r="Z37" s="20"/>
      <c r="AA37" s="38"/>
      <c r="AB37" s="45" t="s">
        <v>13</v>
      </c>
      <c r="AC37" s="17">
        <f t="shared" si="4"/>
        <v>4654.995021494401</v>
      </c>
      <c r="AD37" s="17">
        <f t="shared" si="2"/>
        <v>4934.0624282048002</v>
      </c>
      <c r="AE37" s="17">
        <f t="shared" si="2"/>
        <v>5213.6268616050666</v>
      </c>
      <c r="AF37" s="17">
        <f t="shared" si="2"/>
        <v>5835.9304366176002</v>
      </c>
      <c r="AG37" s="17">
        <f t="shared" si="2"/>
        <v>5976.7197863472002</v>
      </c>
      <c r="AH37" s="17">
        <f t="shared" si="2"/>
        <v>6336.2139592678659</v>
      </c>
      <c r="AI37" s="38"/>
      <c r="AJ37" s="33"/>
      <c r="AK37" s="33"/>
    </row>
    <row r="38" spans="1:37" x14ac:dyDescent="0.2">
      <c r="A38" s="10"/>
      <c r="B38" s="45">
        <v>8</v>
      </c>
      <c r="C38" s="43">
        <v>3391.44</v>
      </c>
      <c r="D38" s="19">
        <v>3596.59</v>
      </c>
      <c r="E38" s="20">
        <v>3738.68</v>
      </c>
      <c r="F38" s="19">
        <v>3883.66</v>
      </c>
      <c r="G38" s="20">
        <v>4040.37</v>
      </c>
      <c r="H38" s="19">
        <v>4115.7299999999996</v>
      </c>
      <c r="I38" s="10"/>
      <c r="K38" s="45">
        <v>8</v>
      </c>
      <c r="L38" s="19">
        <f t="shared" si="0"/>
        <v>3391.44</v>
      </c>
      <c r="M38" s="19">
        <f t="shared" si="0"/>
        <v>3596.59</v>
      </c>
      <c r="N38" s="19">
        <f t="shared" si="0"/>
        <v>3738.68</v>
      </c>
      <c r="O38" s="19">
        <f t="shared" si="0"/>
        <v>3883.66</v>
      </c>
      <c r="P38" s="19">
        <f t="shared" si="0"/>
        <v>4040.37</v>
      </c>
      <c r="Q38" s="19">
        <f t="shared" si="0"/>
        <v>4115.7299999999996</v>
      </c>
      <c r="S38" s="45">
        <v>8</v>
      </c>
      <c r="T38" s="18">
        <f t="shared" si="3"/>
        <v>0.20499999999999999</v>
      </c>
      <c r="U38" s="18">
        <f t="shared" si="1"/>
        <v>0.20499999999999999</v>
      </c>
      <c r="V38" s="18">
        <f t="shared" si="1"/>
        <v>0.20499999999999999</v>
      </c>
      <c r="W38" s="18">
        <f t="shared" si="1"/>
        <v>0.20499999999999999</v>
      </c>
      <c r="X38" s="18">
        <f t="shared" si="1"/>
        <v>0.20499999999999999</v>
      </c>
      <c r="Y38" s="18">
        <f t="shared" si="1"/>
        <v>0.20499999999999999</v>
      </c>
      <c r="Z38" s="20"/>
      <c r="AA38" s="38"/>
      <c r="AB38" s="45">
        <v>8</v>
      </c>
      <c r="AC38" s="17">
        <f t="shared" si="4"/>
        <v>4485.5766393672002</v>
      </c>
      <c r="AD38" s="17">
        <f t="shared" si="2"/>
        <v>4756.9115435867006</v>
      </c>
      <c r="AE38" s="17">
        <f t="shared" si="2"/>
        <v>4944.8422115883996</v>
      </c>
      <c r="AF38" s="17">
        <f t="shared" si="2"/>
        <v>5136.5952430957996</v>
      </c>
      <c r="AG38" s="17">
        <f t="shared" si="2"/>
        <v>5343.8625735381002</v>
      </c>
      <c r="AH38" s="17">
        <f t="shared" si="2"/>
        <v>5443.5350004548991</v>
      </c>
      <c r="AI38" s="38"/>
      <c r="AJ38" s="33"/>
      <c r="AK38" s="33"/>
    </row>
    <row r="39" spans="1:37" x14ac:dyDescent="0.2">
      <c r="A39" s="10"/>
      <c r="B39" s="45">
        <v>7</v>
      </c>
      <c r="C39" s="43">
        <v>3205.23</v>
      </c>
      <c r="D39" s="19">
        <v>3441.58</v>
      </c>
      <c r="E39" s="20">
        <v>3582.38</v>
      </c>
      <c r="F39" s="19">
        <v>3724.47</v>
      </c>
      <c r="G39" s="20">
        <v>3860.94</v>
      </c>
      <c r="H39" s="19">
        <v>3935.06</v>
      </c>
      <c r="I39" s="10"/>
      <c r="K39" s="45">
        <v>7</v>
      </c>
      <c r="L39" s="19">
        <f t="shared" si="0"/>
        <v>3205.23</v>
      </c>
      <c r="M39" s="19">
        <f t="shared" si="0"/>
        <v>3441.58</v>
      </c>
      <c r="N39" s="19">
        <f t="shared" si="0"/>
        <v>3582.38</v>
      </c>
      <c r="O39" s="19">
        <f t="shared" si="0"/>
        <v>3724.47</v>
      </c>
      <c r="P39" s="19">
        <f t="shared" si="0"/>
        <v>3860.94</v>
      </c>
      <c r="Q39" s="19">
        <f t="shared" si="0"/>
        <v>3935.06</v>
      </c>
      <c r="S39" s="45">
        <v>7</v>
      </c>
      <c r="T39" s="18">
        <f t="shared" si="3"/>
        <v>0.20499999999999999</v>
      </c>
      <c r="U39" s="18">
        <f t="shared" si="1"/>
        <v>0.20499999999999999</v>
      </c>
      <c r="V39" s="18">
        <f t="shared" si="1"/>
        <v>0.20499999999999999</v>
      </c>
      <c r="W39" s="18">
        <f t="shared" si="1"/>
        <v>0.20499999999999999</v>
      </c>
      <c r="X39" s="18">
        <f t="shared" si="1"/>
        <v>0.20499999999999999</v>
      </c>
      <c r="Y39" s="18">
        <f t="shared" si="1"/>
        <v>0.20499999999999999</v>
      </c>
      <c r="Z39" s="20"/>
      <c r="AA39" s="38"/>
      <c r="AB39" s="45">
        <v>7</v>
      </c>
      <c r="AC39" s="17">
        <f t="shared" si="4"/>
        <v>4239.2921035899008</v>
      </c>
      <c r="AD39" s="17">
        <f t="shared" si="2"/>
        <v>4551.8926622653998</v>
      </c>
      <c r="AE39" s="17">
        <f t="shared" si="2"/>
        <v>4738.1171541694002</v>
      </c>
      <c r="AF39" s="17">
        <f t="shared" si="2"/>
        <v>4926.0478221711001</v>
      </c>
      <c r="AG39" s="17">
        <f t="shared" si="2"/>
        <v>5106.5453819021996</v>
      </c>
      <c r="AH39" s="17">
        <f t="shared" si="2"/>
        <v>5204.5777635778004</v>
      </c>
      <c r="AI39" s="38"/>
      <c r="AJ39" s="33"/>
      <c r="AK39" s="33"/>
    </row>
    <row r="40" spans="1:37" x14ac:dyDescent="0.2">
      <c r="A40" s="10"/>
      <c r="B40" s="45">
        <v>6</v>
      </c>
      <c r="C40" s="43">
        <v>3152.04</v>
      </c>
      <c r="D40" s="19">
        <v>3346.55</v>
      </c>
      <c r="E40" s="20">
        <v>3482.94</v>
      </c>
      <c r="F40" s="19">
        <v>3617.92</v>
      </c>
      <c r="G40" s="20">
        <v>3750.49</v>
      </c>
      <c r="H40" s="19">
        <v>3819.26</v>
      </c>
      <c r="I40" s="10"/>
      <c r="K40" s="45">
        <v>6</v>
      </c>
      <c r="L40" s="19">
        <f t="shared" si="0"/>
        <v>3152.04</v>
      </c>
      <c r="M40" s="19">
        <f t="shared" si="0"/>
        <v>3346.55</v>
      </c>
      <c r="N40" s="19">
        <f t="shared" si="0"/>
        <v>3482.94</v>
      </c>
      <c r="O40" s="19">
        <f t="shared" si="0"/>
        <v>3617.92</v>
      </c>
      <c r="P40" s="19">
        <f t="shared" si="0"/>
        <v>3750.49</v>
      </c>
      <c r="Q40" s="19">
        <f t="shared" si="0"/>
        <v>3819.26</v>
      </c>
      <c r="S40" s="45">
        <v>6</v>
      </c>
      <c r="T40" s="18">
        <f t="shared" si="3"/>
        <v>0.20499999999999999</v>
      </c>
      <c r="U40" s="18">
        <f t="shared" si="1"/>
        <v>0.20499999999999999</v>
      </c>
      <c r="V40" s="18">
        <f t="shared" si="1"/>
        <v>0.20499999999999999</v>
      </c>
      <c r="W40" s="18">
        <f t="shared" si="1"/>
        <v>0.20499999999999999</v>
      </c>
      <c r="X40" s="18">
        <f t="shared" si="1"/>
        <v>0.20499999999999999</v>
      </c>
      <c r="Y40" s="18">
        <f t="shared" si="1"/>
        <v>0.20499999999999999</v>
      </c>
      <c r="Z40" s="20"/>
      <c r="AA40" s="38"/>
      <c r="AB40" s="45">
        <v>6</v>
      </c>
      <c r="AC40" s="17">
        <f t="shared" si="4"/>
        <v>4168.9420984451999</v>
      </c>
      <c r="AD40" s="17">
        <f t="shared" si="2"/>
        <v>4426.2043564015012</v>
      </c>
      <c r="AE40" s="17">
        <f t="shared" si="2"/>
        <v>4606.5961067622002</v>
      </c>
      <c r="AF40" s="17">
        <f t="shared" si="2"/>
        <v>4785.1229669696004</v>
      </c>
      <c r="AG40" s="17">
        <f t="shared" si="2"/>
        <v>4960.4623198936997</v>
      </c>
      <c r="AH40" s="17">
        <f t="shared" si="2"/>
        <v>5051.4186999238009</v>
      </c>
      <c r="AI40" s="38"/>
      <c r="AJ40" s="33"/>
      <c r="AK40" s="33"/>
    </row>
    <row r="41" spans="1:37" x14ac:dyDescent="0.2">
      <c r="A41" s="10"/>
      <c r="B41" s="45">
        <v>5</v>
      </c>
      <c r="C41" s="43">
        <v>3038.99</v>
      </c>
      <c r="D41" s="19">
        <v>3227.67</v>
      </c>
      <c r="E41" s="20">
        <v>3355.11</v>
      </c>
      <c r="F41" s="19">
        <v>3490.06</v>
      </c>
      <c r="G41" s="20">
        <v>3615.47</v>
      </c>
      <c r="H41" s="19">
        <v>3680.28</v>
      </c>
      <c r="I41" s="10"/>
      <c r="K41" s="45">
        <v>5</v>
      </c>
      <c r="L41" s="19">
        <f t="shared" si="0"/>
        <v>3038.99</v>
      </c>
      <c r="M41" s="19">
        <f t="shared" si="0"/>
        <v>3227.67</v>
      </c>
      <c r="N41" s="19">
        <f t="shared" si="0"/>
        <v>3355.11</v>
      </c>
      <c r="O41" s="19">
        <f t="shared" si="0"/>
        <v>3490.06</v>
      </c>
      <c r="P41" s="19">
        <f t="shared" si="0"/>
        <v>3615.47</v>
      </c>
      <c r="Q41" s="19">
        <f t="shared" si="0"/>
        <v>3680.28</v>
      </c>
      <c r="S41" s="45">
        <v>5</v>
      </c>
      <c r="T41" s="18">
        <f t="shared" si="3"/>
        <v>0.20499999999999999</v>
      </c>
      <c r="U41" s="18">
        <f t="shared" si="1"/>
        <v>0.20499999999999999</v>
      </c>
      <c r="V41" s="18">
        <f t="shared" si="1"/>
        <v>0.20499999999999999</v>
      </c>
      <c r="W41" s="18">
        <f t="shared" si="1"/>
        <v>0.20499999999999999</v>
      </c>
      <c r="X41" s="18">
        <f t="shared" si="1"/>
        <v>0.20499999999999999</v>
      </c>
      <c r="Y41" s="18">
        <f t="shared" si="1"/>
        <v>0.20499999999999999</v>
      </c>
      <c r="Z41" s="20"/>
      <c r="AA41" s="38"/>
      <c r="AB41" s="45">
        <v>5</v>
      </c>
      <c r="AC41" s="17">
        <f t="shared" si="4"/>
        <v>4019.4202318986995</v>
      </c>
      <c r="AD41" s="17">
        <f t="shared" si="2"/>
        <v>4268.9716319870995</v>
      </c>
      <c r="AE41" s="17">
        <f t="shared" si="2"/>
        <v>4437.5259590343003</v>
      </c>
      <c r="AF41" s="17">
        <f t="shared" si="2"/>
        <v>4616.0131407278004</v>
      </c>
      <c r="AG41" s="17">
        <f t="shared" si="2"/>
        <v>4781.8825550010997</v>
      </c>
      <c r="AH41" s="17">
        <f t="shared" si="2"/>
        <v>4867.6013711963997</v>
      </c>
      <c r="AI41" s="38"/>
      <c r="AJ41" s="33"/>
      <c r="AK41" s="33"/>
    </row>
    <row r="42" spans="1:37" x14ac:dyDescent="0.2">
      <c r="A42" s="10"/>
      <c r="B42" s="45">
        <v>4</v>
      </c>
      <c r="C42" s="43">
        <v>2912.62</v>
      </c>
      <c r="D42" s="19">
        <v>3103.55</v>
      </c>
      <c r="E42" s="20">
        <v>3263.75</v>
      </c>
      <c r="F42" s="19">
        <v>3363.48</v>
      </c>
      <c r="G42" s="20">
        <v>3463.2</v>
      </c>
      <c r="H42" s="19">
        <v>3521.6</v>
      </c>
      <c r="I42" s="10"/>
      <c r="K42" s="45">
        <v>4</v>
      </c>
      <c r="L42" s="19">
        <f t="shared" si="0"/>
        <v>2912.62</v>
      </c>
      <c r="M42" s="19">
        <f t="shared" si="0"/>
        <v>3103.55</v>
      </c>
      <c r="N42" s="19">
        <f t="shared" si="0"/>
        <v>3263.75</v>
      </c>
      <c r="O42" s="19">
        <f t="shared" si="0"/>
        <v>3363.48</v>
      </c>
      <c r="P42" s="19">
        <f t="shared" si="0"/>
        <v>3463.2</v>
      </c>
      <c r="Q42" s="19">
        <f t="shared" si="0"/>
        <v>3521.6</v>
      </c>
      <c r="S42" s="45">
        <v>4</v>
      </c>
      <c r="T42" s="18">
        <f t="shared" si="3"/>
        <v>0.20499999999999999</v>
      </c>
      <c r="U42" s="18">
        <f t="shared" si="1"/>
        <v>0.20499999999999999</v>
      </c>
      <c r="V42" s="18">
        <f t="shared" si="1"/>
        <v>0.20499999999999999</v>
      </c>
      <c r="W42" s="18">
        <f t="shared" si="1"/>
        <v>0.20499999999999999</v>
      </c>
      <c r="X42" s="18">
        <f t="shared" si="1"/>
        <v>0.20499999999999999</v>
      </c>
      <c r="Y42" s="18">
        <f t="shared" si="1"/>
        <v>0.20499999999999999</v>
      </c>
      <c r="Z42" s="20"/>
      <c r="AA42" s="38"/>
      <c r="AB42" s="45">
        <v>4</v>
      </c>
      <c r="AC42" s="17">
        <f t="shared" si="4"/>
        <v>3852.2811051806002</v>
      </c>
      <c r="AD42" s="17">
        <f t="shared" si="2"/>
        <v>4104.8083938115005</v>
      </c>
      <c r="AE42" s="17">
        <f t="shared" si="2"/>
        <v>4316.6916580375</v>
      </c>
      <c r="AF42" s="17">
        <f t="shared" si="2"/>
        <v>4448.5962644124002</v>
      </c>
      <c r="AG42" s="17">
        <f t="shared" si="2"/>
        <v>4580.4876446159997</v>
      </c>
      <c r="AH42" s="17">
        <f t="shared" si="2"/>
        <v>4657.7284850080005</v>
      </c>
      <c r="AI42" s="38"/>
      <c r="AJ42" s="33"/>
      <c r="AK42" s="33"/>
    </row>
    <row r="43" spans="1:37" x14ac:dyDescent="0.2">
      <c r="A43" s="10"/>
      <c r="B43" s="45">
        <v>3</v>
      </c>
      <c r="C43" s="43">
        <v>2872.69</v>
      </c>
      <c r="D43" s="19">
        <v>3078.02</v>
      </c>
      <c r="E43" s="20">
        <v>3127.99</v>
      </c>
      <c r="F43" s="19">
        <v>3242.21</v>
      </c>
      <c r="G43" s="20">
        <v>3327.92</v>
      </c>
      <c r="H43" s="19">
        <v>3406.43</v>
      </c>
      <c r="I43" s="10"/>
      <c r="K43" s="45">
        <v>3</v>
      </c>
      <c r="L43" s="19">
        <f t="shared" si="0"/>
        <v>2872.69</v>
      </c>
      <c r="M43" s="19">
        <f t="shared" si="0"/>
        <v>3078.02</v>
      </c>
      <c r="N43" s="19">
        <f t="shared" si="0"/>
        <v>3127.99</v>
      </c>
      <c r="O43" s="19">
        <f t="shared" si="0"/>
        <v>3242.21</v>
      </c>
      <c r="P43" s="19">
        <f t="shared" si="0"/>
        <v>3327.92</v>
      </c>
      <c r="Q43" s="19">
        <f t="shared" si="0"/>
        <v>3406.43</v>
      </c>
      <c r="S43" s="45">
        <v>3</v>
      </c>
      <c r="T43" s="18">
        <f t="shared" si="3"/>
        <v>0.20499999999999999</v>
      </c>
      <c r="U43" s="18">
        <f t="shared" si="1"/>
        <v>0.20499999999999999</v>
      </c>
      <c r="V43" s="18">
        <f t="shared" si="1"/>
        <v>0.20499999999999999</v>
      </c>
      <c r="W43" s="18">
        <f t="shared" si="1"/>
        <v>0.20499999999999999</v>
      </c>
      <c r="X43" s="18">
        <f t="shared" si="1"/>
        <v>0.20499999999999999</v>
      </c>
      <c r="Y43" s="18">
        <f t="shared" si="1"/>
        <v>0.20499999999999999</v>
      </c>
      <c r="Z43" s="20"/>
      <c r="AA43" s="38"/>
      <c r="AB43" s="45">
        <v>3</v>
      </c>
      <c r="AC43" s="17">
        <f t="shared" si="4"/>
        <v>3799.4690031796999</v>
      </c>
      <c r="AD43" s="17">
        <f t="shared" si="2"/>
        <v>4071.0419784826004</v>
      </c>
      <c r="AE43" s="17">
        <f t="shared" si="2"/>
        <v>4137.1331564686998</v>
      </c>
      <c r="AF43" s="17">
        <f t="shared" si="2"/>
        <v>4288.2024850573007</v>
      </c>
      <c r="AG43" s="17">
        <f t="shared" si="2"/>
        <v>4401.5639992696006</v>
      </c>
      <c r="AH43" s="17">
        <f t="shared" si="2"/>
        <v>4505.4026701458997</v>
      </c>
      <c r="AI43" s="38"/>
      <c r="AJ43" s="33"/>
      <c r="AK43" s="33"/>
    </row>
    <row r="44" spans="1:37" x14ac:dyDescent="0.2">
      <c r="A44" s="10"/>
      <c r="B44" s="45" t="s">
        <v>23</v>
      </c>
      <c r="C44" s="43">
        <v>2711.6</v>
      </c>
      <c r="D44" s="19">
        <v>2945.82</v>
      </c>
      <c r="E44" s="20">
        <v>3031.62</v>
      </c>
      <c r="F44" s="19">
        <v>3146.03</v>
      </c>
      <c r="G44" s="20">
        <v>3224.63</v>
      </c>
      <c r="H44" s="19">
        <v>3339.97</v>
      </c>
      <c r="I44" s="10"/>
      <c r="K44" s="45" t="s">
        <v>23</v>
      </c>
      <c r="L44" s="19">
        <f t="shared" si="0"/>
        <v>2711.6</v>
      </c>
      <c r="M44" s="19">
        <f t="shared" si="0"/>
        <v>2945.82</v>
      </c>
      <c r="N44" s="19">
        <f t="shared" si="0"/>
        <v>3031.62</v>
      </c>
      <c r="O44" s="19">
        <f t="shared" si="0"/>
        <v>3146.03</v>
      </c>
      <c r="P44" s="19">
        <f t="shared" si="0"/>
        <v>3224.63</v>
      </c>
      <c r="Q44" s="19">
        <f t="shared" si="0"/>
        <v>3339.97</v>
      </c>
      <c r="S44" s="45" t="s">
        <v>23</v>
      </c>
      <c r="T44" s="18">
        <f t="shared" si="3"/>
        <v>0.20499999999999999</v>
      </c>
      <c r="U44" s="18">
        <f t="shared" si="1"/>
        <v>0.20499999999999999</v>
      </c>
      <c r="V44" s="18">
        <f t="shared" si="1"/>
        <v>0.20499999999999999</v>
      </c>
      <c r="W44" s="18">
        <f t="shared" si="1"/>
        <v>0.20499999999999999</v>
      </c>
      <c r="X44" s="18">
        <f t="shared" si="1"/>
        <v>0.20499999999999999</v>
      </c>
      <c r="Y44" s="18">
        <f t="shared" si="1"/>
        <v>0.20499999999999999</v>
      </c>
      <c r="Z44" s="20"/>
      <c r="AA44" s="38"/>
      <c r="AB44" s="45" t="s">
        <v>23</v>
      </c>
      <c r="AC44" s="17">
        <f t="shared" si="4"/>
        <v>3586.4086097079999</v>
      </c>
      <c r="AD44" s="17">
        <f t="shared" si="2"/>
        <v>3896.1919938966003</v>
      </c>
      <c r="AE44" s="17">
        <f t="shared" si="2"/>
        <v>4009.6725436506008</v>
      </c>
      <c r="AF44" s="17">
        <f t="shared" si="2"/>
        <v>4160.9931694938996</v>
      </c>
      <c r="AG44" s="17">
        <f t="shared" si="2"/>
        <v>4264.9508759118999</v>
      </c>
      <c r="AH44" s="17">
        <f t="shared" si="2"/>
        <v>4417.5015356861004</v>
      </c>
      <c r="AI44" s="38"/>
      <c r="AJ44" s="33"/>
      <c r="AK44" s="33"/>
    </row>
    <row r="45" spans="1:37" x14ac:dyDescent="0.2">
      <c r="A45" s="10"/>
      <c r="B45" s="45">
        <v>2</v>
      </c>
      <c r="C45" s="22">
        <v>2692.16</v>
      </c>
      <c r="D45" s="15">
        <v>2894.28</v>
      </c>
      <c r="E45" s="16">
        <v>2944.67</v>
      </c>
      <c r="F45" s="15">
        <v>3016.58</v>
      </c>
      <c r="G45" s="16">
        <v>3174.63</v>
      </c>
      <c r="H45" s="15">
        <v>3339.97</v>
      </c>
      <c r="I45" s="10"/>
      <c r="K45" s="45">
        <v>2</v>
      </c>
      <c r="L45" s="19">
        <f t="shared" si="0"/>
        <v>2692.16</v>
      </c>
      <c r="M45" s="19">
        <f t="shared" si="0"/>
        <v>2894.28</v>
      </c>
      <c r="N45" s="19">
        <f t="shared" si="0"/>
        <v>2944.67</v>
      </c>
      <c r="O45" s="19">
        <f t="shared" si="0"/>
        <v>3016.58</v>
      </c>
      <c r="P45" s="19">
        <f t="shared" si="0"/>
        <v>3174.63</v>
      </c>
      <c r="Q45" s="19">
        <f t="shared" si="0"/>
        <v>3339.97</v>
      </c>
      <c r="S45" s="45">
        <v>2</v>
      </c>
      <c r="T45" s="18">
        <f t="shared" si="3"/>
        <v>0.20499999999999999</v>
      </c>
      <c r="U45" s="18">
        <f t="shared" si="3"/>
        <v>0.20499999999999999</v>
      </c>
      <c r="V45" s="18">
        <f t="shared" si="3"/>
        <v>0.20499999999999999</v>
      </c>
      <c r="W45" s="18">
        <f t="shared" si="3"/>
        <v>0.20499999999999999</v>
      </c>
      <c r="X45" s="18">
        <f t="shared" si="3"/>
        <v>0.20499999999999999</v>
      </c>
      <c r="Y45" s="18">
        <f t="shared" si="3"/>
        <v>0.20499999999999999</v>
      </c>
      <c r="Z45" s="20"/>
      <c r="AA45" s="38"/>
      <c r="AB45" s="45">
        <v>2</v>
      </c>
      <c r="AC45" s="17">
        <f t="shared" si="4"/>
        <v>3560.6969327008005</v>
      </c>
      <c r="AD45" s="17">
        <f t="shared" si="4"/>
        <v>3828.0243070164001</v>
      </c>
      <c r="AE45" s="17">
        <f t="shared" si="4"/>
        <v>3894.6709841971001</v>
      </c>
      <c r="AF45" s="17">
        <f t="shared" si="4"/>
        <v>3989.7803820154004</v>
      </c>
      <c r="AG45" s="17">
        <f t="shared" si="4"/>
        <v>4198.8200194118999</v>
      </c>
      <c r="AH45" s="17">
        <f t="shared" si="4"/>
        <v>4417.5015356861004</v>
      </c>
      <c r="AI45" s="38"/>
      <c r="AJ45" s="33"/>
      <c r="AK45" s="33"/>
    </row>
    <row r="46" spans="1:37" x14ac:dyDescent="0.2">
      <c r="A46" s="10"/>
      <c r="B46" s="46">
        <v>1</v>
      </c>
      <c r="C46" s="44"/>
      <c r="D46" s="24">
        <v>2465.52</v>
      </c>
      <c r="E46" s="25">
        <v>2498.86</v>
      </c>
      <c r="F46" s="24">
        <v>2540.5500000000002</v>
      </c>
      <c r="G46" s="25">
        <v>2579.42</v>
      </c>
      <c r="H46" s="24">
        <v>2679.47</v>
      </c>
      <c r="I46" s="10"/>
      <c r="K46" s="46">
        <v>1</v>
      </c>
      <c r="L46" s="26">
        <f t="shared" si="0"/>
        <v>0</v>
      </c>
      <c r="M46" s="26">
        <f t="shared" si="0"/>
        <v>2465.52</v>
      </c>
      <c r="N46" s="26">
        <f t="shared" si="0"/>
        <v>2498.86</v>
      </c>
      <c r="O46" s="26">
        <f t="shared" si="0"/>
        <v>2540.5500000000002</v>
      </c>
      <c r="P46" s="26">
        <f t="shared" si="0"/>
        <v>2579.42</v>
      </c>
      <c r="Q46" s="26">
        <f t="shared" si="0"/>
        <v>2679.47</v>
      </c>
      <c r="S46" s="46">
        <v>1</v>
      </c>
      <c r="T46" s="27">
        <f t="shared" si="3"/>
        <v>0</v>
      </c>
      <c r="U46" s="27">
        <f t="shared" si="3"/>
        <v>0.20499999999999999</v>
      </c>
      <c r="V46" s="27">
        <f t="shared" si="3"/>
        <v>0.20499999999999999</v>
      </c>
      <c r="W46" s="27">
        <f t="shared" si="3"/>
        <v>0.20499999999999999</v>
      </c>
      <c r="X46" s="27">
        <f t="shared" si="3"/>
        <v>0.20499999999999999</v>
      </c>
      <c r="Y46" s="27">
        <f t="shared" si="3"/>
        <v>0.20499999999999999</v>
      </c>
      <c r="Z46" s="20"/>
      <c r="AA46" s="38"/>
      <c r="AB46" s="46">
        <v>1</v>
      </c>
      <c r="AC46" s="28">
        <f t="shared" si="4"/>
        <v>0</v>
      </c>
      <c r="AD46" s="28">
        <f t="shared" si="4"/>
        <v>3260.9389863575998</v>
      </c>
      <c r="AE46" s="28">
        <f t="shared" si="4"/>
        <v>3305.0350414718</v>
      </c>
      <c r="AF46" s="28">
        <f t="shared" si="4"/>
        <v>3360.1749496215002</v>
      </c>
      <c r="AG46" s="28">
        <f t="shared" si="4"/>
        <v>3411.5850774646001</v>
      </c>
      <c r="AH46" s="28">
        <f t="shared" si="4"/>
        <v>3543.9129213211004</v>
      </c>
      <c r="AI46" s="38"/>
      <c r="AJ46" s="33"/>
      <c r="AK46" s="33"/>
    </row>
    <row r="47" spans="1:37" x14ac:dyDescent="0.2">
      <c r="A47" s="10"/>
      <c r="B47" s="10"/>
      <c r="C47" s="10"/>
      <c r="D47" s="10"/>
      <c r="E47" s="10"/>
      <c r="F47" s="10"/>
      <c r="G47" s="10"/>
      <c r="H47" s="10"/>
      <c r="I47" s="10"/>
      <c r="K47" s="52"/>
      <c r="L47" s="20"/>
      <c r="M47" s="20"/>
      <c r="N47" s="20"/>
      <c r="O47" s="20"/>
      <c r="P47" s="20"/>
      <c r="Q47" s="20"/>
      <c r="S47" s="52"/>
      <c r="T47" s="48"/>
      <c r="U47" s="48"/>
      <c r="V47" s="48"/>
      <c r="W47" s="48"/>
      <c r="X47" s="48"/>
      <c r="Y47" s="48"/>
      <c r="Z47" s="20"/>
      <c r="AA47" s="38"/>
      <c r="AB47" s="38"/>
      <c r="AC47" s="38"/>
      <c r="AD47" s="38"/>
      <c r="AE47" s="38"/>
      <c r="AF47" s="38"/>
      <c r="AG47" s="38"/>
      <c r="AH47" s="38"/>
      <c r="AI47" s="38"/>
      <c r="AJ47" s="33"/>
      <c r="AK47" s="33"/>
    </row>
    <row r="48" spans="1:37" x14ac:dyDescent="0.2">
      <c r="A48" s="10"/>
      <c r="B48" s="70" t="s">
        <v>17</v>
      </c>
      <c r="C48" s="71"/>
      <c r="D48" s="51"/>
      <c r="E48" s="51"/>
      <c r="F48" s="51"/>
      <c r="G48" s="51"/>
      <c r="H48" s="51"/>
      <c r="I48" s="10"/>
      <c r="K48" s="52"/>
      <c r="L48" s="20"/>
      <c r="M48" s="20"/>
      <c r="N48" s="20"/>
      <c r="O48" s="20"/>
      <c r="P48" s="20"/>
      <c r="Q48" s="20"/>
      <c r="S48" s="52"/>
      <c r="T48" s="48"/>
      <c r="U48" s="48"/>
      <c r="V48" s="48"/>
      <c r="W48" s="48"/>
      <c r="X48" s="48"/>
      <c r="Y48" s="48"/>
      <c r="Z48" s="20"/>
      <c r="AA48" s="35"/>
      <c r="AB48" s="52"/>
      <c r="AC48" s="20"/>
      <c r="AD48" s="20"/>
      <c r="AE48" s="20"/>
      <c r="AF48" s="20"/>
      <c r="AG48" s="20"/>
      <c r="AH48" s="20"/>
      <c r="AI48" s="35"/>
      <c r="AJ48" s="33"/>
      <c r="AK48" s="33"/>
    </row>
    <row r="49" spans="1:37" x14ac:dyDescent="0.2">
      <c r="A49" s="10"/>
      <c r="B49" s="2" t="s">
        <v>1</v>
      </c>
      <c r="C49" s="3" t="s">
        <v>14</v>
      </c>
      <c r="D49" s="51"/>
      <c r="E49" s="51"/>
      <c r="F49" s="51"/>
      <c r="G49" s="51"/>
      <c r="H49" s="51"/>
      <c r="I49" s="10"/>
      <c r="K49" s="52"/>
      <c r="L49" s="20"/>
      <c r="M49" s="20"/>
      <c r="N49" s="20"/>
      <c r="O49" s="20"/>
      <c r="P49" s="20"/>
      <c r="Q49" s="20"/>
      <c r="S49" s="52"/>
      <c r="T49" s="48"/>
      <c r="U49" s="48"/>
      <c r="V49" s="48"/>
      <c r="W49" s="48"/>
      <c r="X49" s="48"/>
      <c r="Y49" s="48"/>
      <c r="Z49" s="20"/>
      <c r="AA49" s="35"/>
      <c r="AB49" s="52"/>
      <c r="AC49" s="20"/>
      <c r="AD49" s="20"/>
      <c r="AE49" s="20"/>
      <c r="AF49" s="20"/>
      <c r="AG49" s="20"/>
      <c r="AH49" s="20"/>
      <c r="AI49" s="35"/>
      <c r="AJ49" s="33"/>
      <c r="AK49" s="33"/>
    </row>
    <row r="50" spans="1:37" x14ac:dyDescent="0.2">
      <c r="A50" s="10"/>
      <c r="B50" s="6">
        <v>538</v>
      </c>
      <c r="C50" s="7">
        <v>0.28239999999999998</v>
      </c>
      <c r="D50" s="51"/>
      <c r="E50" s="51"/>
      <c r="F50" s="51"/>
      <c r="G50" s="51"/>
      <c r="H50" s="51"/>
      <c r="I50" s="10"/>
      <c r="K50" s="52"/>
      <c r="L50" s="20"/>
      <c r="M50" s="20"/>
      <c r="N50" s="20"/>
      <c r="O50" s="20"/>
      <c r="P50" s="20"/>
      <c r="Q50" s="20"/>
      <c r="S50" s="52"/>
      <c r="T50" s="48"/>
      <c r="U50" s="48"/>
      <c r="V50" s="48"/>
      <c r="W50" s="48"/>
      <c r="X50" s="48"/>
      <c r="Y50" s="48"/>
      <c r="Z50" s="20"/>
      <c r="AA50" s="35"/>
      <c r="AB50" s="52"/>
      <c r="AC50" s="20"/>
      <c r="AD50" s="20"/>
      <c r="AE50" s="20"/>
      <c r="AF50" s="20"/>
      <c r="AG50" s="20"/>
      <c r="AH50" s="20"/>
      <c r="AI50" s="35"/>
      <c r="AJ50" s="33"/>
      <c r="AK50" s="33"/>
    </row>
    <row r="51" spans="1:37" x14ac:dyDescent="0.2">
      <c r="A51" s="10"/>
      <c r="B51" s="6">
        <v>842.39</v>
      </c>
      <c r="C51" s="7">
        <v>0.25</v>
      </c>
      <c r="D51" s="51"/>
      <c r="E51" s="51"/>
      <c r="F51" s="51"/>
      <c r="G51" s="51"/>
      <c r="H51" s="51"/>
      <c r="I51" s="10"/>
      <c r="K51" s="52"/>
      <c r="L51" s="20"/>
      <c r="M51" s="20"/>
      <c r="N51" s="20"/>
      <c r="O51" s="20"/>
      <c r="P51" s="20"/>
      <c r="Q51" s="20"/>
      <c r="S51" s="52"/>
      <c r="T51" s="48"/>
      <c r="U51" s="48"/>
      <c r="V51" s="48"/>
      <c r="W51" s="48"/>
      <c r="X51" s="48"/>
      <c r="Y51" s="48"/>
      <c r="Z51" s="20"/>
      <c r="AA51" s="35"/>
      <c r="AB51" s="52"/>
      <c r="AC51" s="20"/>
      <c r="AD51" s="20"/>
      <c r="AE51" s="20"/>
      <c r="AF51" s="20"/>
      <c r="AG51" s="20"/>
      <c r="AH51" s="20"/>
      <c r="AI51" s="35"/>
      <c r="AJ51" s="33"/>
      <c r="AK51" s="33"/>
    </row>
    <row r="52" spans="1:37" x14ac:dyDescent="0.2">
      <c r="A52" s="10"/>
      <c r="B52" s="6">
        <v>2000</v>
      </c>
      <c r="C52" s="7">
        <v>0.21</v>
      </c>
      <c r="D52" s="51"/>
      <c r="E52" s="51"/>
      <c r="F52" s="51"/>
      <c r="G52" s="51"/>
      <c r="H52" s="51"/>
      <c r="I52" s="10"/>
      <c r="K52" s="52"/>
      <c r="L52" s="20"/>
      <c r="M52" s="20"/>
      <c r="N52" s="20"/>
      <c r="O52" s="20"/>
      <c r="P52" s="20"/>
      <c r="Q52" s="20"/>
      <c r="S52" s="52"/>
      <c r="T52" s="48"/>
      <c r="U52" s="48"/>
      <c r="V52" s="48"/>
      <c r="W52" s="48"/>
      <c r="X52" s="48"/>
      <c r="Y52" s="48"/>
      <c r="Z52" s="20"/>
      <c r="AA52" s="35"/>
      <c r="AB52" s="52"/>
      <c r="AC52" s="20"/>
      <c r="AD52" s="20"/>
      <c r="AE52" s="20"/>
      <c r="AF52" s="20"/>
      <c r="AG52" s="20"/>
      <c r="AH52" s="20"/>
      <c r="AI52" s="35"/>
      <c r="AJ52" s="33"/>
      <c r="AK52" s="33"/>
    </row>
    <row r="53" spans="1:37" x14ac:dyDescent="0.2">
      <c r="A53" s="10"/>
      <c r="B53" s="6">
        <v>5175</v>
      </c>
      <c r="C53" s="7">
        <v>0.20499999999999999</v>
      </c>
      <c r="D53" s="51"/>
      <c r="E53" s="51"/>
      <c r="F53" s="51"/>
      <c r="G53" s="51"/>
      <c r="H53" s="51"/>
      <c r="I53" s="10"/>
      <c r="K53" s="52"/>
      <c r="L53" s="20"/>
      <c r="M53" s="20"/>
      <c r="N53" s="20"/>
      <c r="O53" s="20"/>
      <c r="P53" s="20"/>
      <c r="Q53" s="20"/>
      <c r="S53" s="52"/>
      <c r="T53" s="48"/>
      <c r="U53" s="48"/>
      <c r="V53" s="48"/>
      <c r="W53" s="48"/>
      <c r="X53" s="48"/>
      <c r="Y53" s="48"/>
      <c r="Z53" s="20"/>
      <c r="AA53" s="35"/>
      <c r="AB53" s="52"/>
      <c r="AC53" s="20"/>
      <c r="AD53" s="20"/>
      <c r="AE53" s="20"/>
      <c r="AF53" s="20"/>
      <c r="AG53" s="20"/>
      <c r="AH53" s="20"/>
      <c r="AI53" s="35"/>
      <c r="AJ53" s="33"/>
      <c r="AK53" s="33"/>
    </row>
    <row r="54" spans="1:37" x14ac:dyDescent="0.2">
      <c r="A54" s="10"/>
      <c r="B54" s="6">
        <v>7450</v>
      </c>
      <c r="C54" s="7">
        <v>0.17699999999999999</v>
      </c>
      <c r="D54" s="51"/>
      <c r="E54" s="51"/>
      <c r="F54" s="51"/>
      <c r="G54" s="51"/>
      <c r="H54" s="51"/>
      <c r="I54" s="10"/>
      <c r="K54" s="52"/>
      <c r="L54" s="20"/>
      <c r="M54" s="20"/>
      <c r="N54" s="20"/>
      <c r="O54" s="20"/>
      <c r="P54" s="20"/>
      <c r="Q54" s="20"/>
      <c r="S54" s="52"/>
      <c r="T54" s="48"/>
      <c r="U54" s="48"/>
      <c r="V54" s="48"/>
      <c r="W54" s="48"/>
      <c r="X54" s="48"/>
      <c r="Y54" s="48"/>
      <c r="Z54" s="20"/>
      <c r="AA54" s="35"/>
      <c r="AB54" s="52"/>
      <c r="AC54" s="20"/>
      <c r="AD54" s="20"/>
      <c r="AE54" s="20"/>
      <c r="AF54" s="20"/>
      <c r="AG54" s="20"/>
      <c r="AH54" s="20"/>
      <c r="AI54" s="35"/>
      <c r="AJ54" s="33"/>
      <c r="AK54" s="33"/>
    </row>
    <row r="55" spans="1:37" x14ac:dyDescent="0.2">
      <c r="A55" s="10"/>
      <c r="B55" s="8" t="s">
        <v>2</v>
      </c>
      <c r="C55" s="9">
        <v>1315.06</v>
      </c>
      <c r="D55" s="51"/>
      <c r="E55" s="51"/>
      <c r="F55" s="51"/>
      <c r="G55" s="51"/>
      <c r="H55" s="51"/>
      <c r="I55" s="10"/>
      <c r="K55" s="52"/>
      <c r="L55" s="20"/>
      <c r="M55" s="20"/>
      <c r="N55" s="20"/>
      <c r="O55" s="20"/>
      <c r="P55" s="20"/>
      <c r="Q55" s="20"/>
      <c r="S55" s="52"/>
      <c r="T55" s="48"/>
      <c r="U55" s="48"/>
      <c r="V55" s="48"/>
      <c r="W55" s="48"/>
      <c r="X55" s="48"/>
      <c r="Y55" s="48"/>
      <c r="Z55" s="20"/>
      <c r="AA55" s="35"/>
      <c r="AB55" s="52"/>
      <c r="AC55" s="20"/>
      <c r="AD55" s="20"/>
      <c r="AE55" s="20"/>
      <c r="AF55" s="20"/>
      <c r="AG55" s="20"/>
      <c r="AH55" s="20"/>
      <c r="AI55" s="35"/>
      <c r="AJ55" s="33"/>
      <c r="AK55" s="33"/>
    </row>
    <row r="56" spans="1:37" x14ac:dyDescent="0.2">
      <c r="A56" s="10"/>
      <c r="B56" s="10"/>
      <c r="C56" s="10"/>
      <c r="D56" s="10"/>
      <c r="E56" s="10"/>
      <c r="F56" s="10"/>
      <c r="G56" s="10"/>
      <c r="H56" s="10"/>
      <c r="I56" s="10"/>
      <c r="Z56" s="33"/>
      <c r="AA56" s="35"/>
      <c r="AB56" s="35"/>
      <c r="AC56" s="35"/>
      <c r="AD56" s="35"/>
      <c r="AE56" s="35"/>
      <c r="AF56" s="35"/>
      <c r="AG56" s="35"/>
      <c r="AH56" s="35"/>
      <c r="AI56" s="35"/>
      <c r="AJ56" s="33"/>
      <c r="AK56" s="33"/>
    </row>
    <row r="57" spans="1:37" x14ac:dyDescent="0.2">
      <c r="A57" s="10"/>
      <c r="B57" s="70" t="s">
        <v>15</v>
      </c>
      <c r="C57" s="72"/>
      <c r="D57" s="72"/>
      <c r="E57" s="72"/>
      <c r="F57" s="72"/>
      <c r="G57" s="72"/>
      <c r="H57" s="71"/>
      <c r="I57" s="10"/>
      <c r="K57" s="50"/>
      <c r="L57" s="50"/>
      <c r="M57" s="50"/>
      <c r="N57" s="50"/>
      <c r="O57" s="50"/>
      <c r="P57" s="50"/>
      <c r="Q57" s="50"/>
      <c r="R57" s="35"/>
      <c r="S57" s="50"/>
      <c r="T57" s="50"/>
      <c r="U57" s="50"/>
      <c r="V57" s="50"/>
      <c r="W57" s="50"/>
      <c r="X57" s="50"/>
      <c r="Y57" s="50"/>
      <c r="Z57" s="34"/>
      <c r="AA57" s="35"/>
      <c r="AB57" s="35"/>
      <c r="AC57" s="35"/>
      <c r="AD57" s="35"/>
      <c r="AE57" s="35"/>
      <c r="AF57" s="35"/>
      <c r="AG57" s="35"/>
      <c r="AH57" s="35"/>
      <c r="AI57" s="35"/>
      <c r="AJ57" s="33"/>
      <c r="AK57" s="33"/>
    </row>
    <row r="58" spans="1:37" x14ac:dyDescent="0.2">
      <c r="A58" s="10"/>
      <c r="B58" s="11" t="s">
        <v>3</v>
      </c>
      <c r="C58" s="12" t="s">
        <v>4</v>
      </c>
      <c r="D58" s="13" t="s">
        <v>5</v>
      </c>
      <c r="E58" s="12" t="s">
        <v>6</v>
      </c>
      <c r="F58" s="13" t="s">
        <v>7</v>
      </c>
      <c r="G58" s="13" t="s">
        <v>8</v>
      </c>
      <c r="H58" s="14" t="s">
        <v>9</v>
      </c>
      <c r="I58" s="10"/>
      <c r="K58" s="49"/>
      <c r="L58" s="35"/>
      <c r="M58" s="35"/>
      <c r="N58" s="35"/>
      <c r="O58" s="35"/>
      <c r="P58" s="35"/>
      <c r="Q58" s="35"/>
      <c r="R58" s="35"/>
      <c r="S58" s="49"/>
      <c r="T58" s="35"/>
      <c r="U58" s="35"/>
      <c r="V58" s="35"/>
      <c r="W58" s="35"/>
      <c r="X58" s="35"/>
      <c r="Y58" s="35"/>
      <c r="Z58" s="33"/>
      <c r="AA58" s="35"/>
      <c r="AB58" s="35"/>
      <c r="AC58" s="35"/>
      <c r="AD58" s="35"/>
      <c r="AE58" s="35"/>
      <c r="AF58" s="35"/>
      <c r="AG58" s="35"/>
      <c r="AH58" s="35"/>
      <c r="AI58" s="35"/>
    </row>
    <row r="59" spans="1:37" x14ac:dyDescent="0.2">
      <c r="A59" s="10"/>
      <c r="B59" s="45">
        <v>15</v>
      </c>
      <c r="C59" s="30">
        <v>0.51780000000000004</v>
      </c>
      <c r="D59" s="30">
        <v>0.51780000000000004</v>
      </c>
      <c r="E59" s="30">
        <v>0.51780000000000004</v>
      </c>
      <c r="F59" s="30">
        <v>0.51780000000000004</v>
      </c>
      <c r="G59" s="30">
        <v>0.51780000000000004</v>
      </c>
      <c r="H59" s="30">
        <v>0.51780000000000004</v>
      </c>
      <c r="I59" s="10"/>
      <c r="K59" s="52"/>
      <c r="L59" s="20"/>
      <c r="M59" s="20"/>
      <c r="N59" s="20"/>
      <c r="O59" s="20"/>
      <c r="P59" s="20"/>
      <c r="Q59" s="20"/>
      <c r="R59" s="35"/>
      <c r="S59" s="52"/>
      <c r="T59" s="48"/>
      <c r="U59" s="48"/>
      <c r="V59" s="48"/>
      <c r="W59" s="48"/>
      <c r="X59" s="48"/>
      <c r="Y59" s="48"/>
      <c r="Z59" s="20"/>
      <c r="AA59" s="35"/>
      <c r="AB59" s="35"/>
      <c r="AC59" s="35"/>
      <c r="AD59" s="35"/>
      <c r="AE59" s="35"/>
      <c r="AF59" s="35"/>
      <c r="AG59" s="35"/>
      <c r="AH59" s="35"/>
      <c r="AI59" s="35"/>
    </row>
    <row r="60" spans="1:37" x14ac:dyDescent="0.2">
      <c r="A60" s="10"/>
      <c r="B60" s="45">
        <v>14</v>
      </c>
      <c r="C60" s="30">
        <v>0.51780000000000004</v>
      </c>
      <c r="D60" s="30">
        <v>0.51780000000000004</v>
      </c>
      <c r="E60" s="30">
        <v>0.51780000000000004</v>
      </c>
      <c r="F60" s="30">
        <v>0.51780000000000004</v>
      </c>
      <c r="G60" s="30">
        <v>0.51780000000000004</v>
      </c>
      <c r="H60" s="30">
        <v>0.51780000000000004</v>
      </c>
      <c r="I60" s="10"/>
      <c r="K60" s="52"/>
      <c r="L60" s="20"/>
      <c r="M60" s="20"/>
      <c r="N60" s="20"/>
      <c r="O60" s="20"/>
      <c r="P60" s="20"/>
      <c r="Q60" s="20"/>
      <c r="R60" s="35"/>
      <c r="S60" s="52"/>
      <c r="T60" s="48"/>
      <c r="U60" s="48"/>
      <c r="V60" s="48"/>
      <c r="W60" s="48"/>
      <c r="X60" s="48"/>
      <c r="Y60" s="48"/>
      <c r="Z60" s="20"/>
      <c r="AA60" s="35"/>
      <c r="AB60" s="35"/>
      <c r="AC60" s="35"/>
      <c r="AD60" s="35"/>
      <c r="AE60" s="35"/>
      <c r="AF60" s="35"/>
      <c r="AG60" s="35"/>
      <c r="AH60" s="35"/>
      <c r="AI60" s="35"/>
    </row>
    <row r="61" spans="1:37" x14ac:dyDescent="0.2">
      <c r="A61" s="10"/>
      <c r="B61" s="45">
        <v>13</v>
      </c>
      <c r="C61" s="30">
        <v>0.51780000000000004</v>
      </c>
      <c r="D61" s="30">
        <v>0.51780000000000004</v>
      </c>
      <c r="E61" s="30">
        <v>0.51780000000000004</v>
      </c>
      <c r="F61" s="30">
        <v>0.51780000000000004</v>
      </c>
      <c r="G61" s="30">
        <v>0.51780000000000004</v>
      </c>
      <c r="H61" s="30">
        <v>0.51780000000000004</v>
      </c>
      <c r="I61" s="10"/>
      <c r="K61" s="52"/>
      <c r="L61" s="20"/>
      <c r="M61" s="20"/>
      <c r="N61" s="20"/>
      <c r="O61" s="20"/>
      <c r="P61" s="20"/>
      <c r="Q61" s="20"/>
      <c r="R61" s="35"/>
      <c r="S61" s="52"/>
      <c r="T61" s="48"/>
      <c r="U61" s="48"/>
      <c r="V61" s="48"/>
      <c r="W61" s="48"/>
      <c r="X61" s="48"/>
      <c r="Y61" s="48"/>
      <c r="Z61" s="20"/>
      <c r="AA61" s="35"/>
      <c r="AB61" s="35"/>
      <c r="AC61" s="35"/>
      <c r="AD61" s="35"/>
      <c r="AE61" s="35"/>
      <c r="AF61" s="35"/>
      <c r="AG61" s="35"/>
      <c r="AH61" s="35"/>
      <c r="AI61" s="35"/>
    </row>
    <row r="62" spans="1:37" x14ac:dyDescent="0.2">
      <c r="A62" s="10"/>
      <c r="B62" s="47">
        <v>12</v>
      </c>
      <c r="C62" s="29">
        <v>0.70279999999999998</v>
      </c>
      <c r="D62" s="29">
        <v>0.70279999999999998</v>
      </c>
      <c r="E62" s="29">
        <v>0.70279999999999998</v>
      </c>
      <c r="F62" s="29">
        <v>0.70279999999999998</v>
      </c>
      <c r="G62" s="29">
        <v>0.70279999999999998</v>
      </c>
      <c r="H62" s="29">
        <v>0.70279999999999998</v>
      </c>
      <c r="I62" s="10"/>
      <c r="K62" s="52"/>
      <c r="L62" s="20"/>
      <c r="M62" s="20"/>
      <c r="N62" s="20"/>
      <c r="O62" s="20"/>
      <c r="P62" s="20"/>
      <c r="Q62" s="20"/>
      <c r="R62" s="35"/>
      <c r="S62" s="52"/>
      <c r="T62" s="48"/>
      <c r="U62" s="48"/>
      <c r="V62" s="48"/>
      <c r="W62" s="48"/>
      <c r="X62" s="48"/>
      <c r="Y62" s="48"/>
      <c r="Z62" s="20"/>
      <c r="AA62" s="35"/>
      <c r="AB62" s="35"/>
      <c r="AC62" s="35"/>
      <c r="AD62" s="35"/>
      <c r="AE62" s="35"/>
      <c r="AF62" s="35"/>
      <c r="AG62" s="35"/>
      <c r="AH62" s="35"/>
      <c r="AI62" s="35"/>
    </row>
    <row r="63" spans="1:37" x14ac:dyDescent="0.2">
      <c r="A63" s="10"/>
      <c r="B63" s="47">
        <v>11</v>
      </c>
      <c r="C63" s="29">
        <v>0.70279999999999998</v>
      </c>
      <c r="D63" s="29">
        <v>0.70279999999999998</v>
      </c>
      <c r="E63" s="29">
        <v>0.70279999999999998</v>
      </c>
      <c r="F63" s="29">
        <v>0.70279999999999998</v>
      </c>
      <c r="G63" s="29">
        <v>0.70279999999999998</v>
      </c>
      <c r="H63" s="29">
        <v>0.70279999999999998</v>
      </c>
      <c r="I63" s="10"/>
      <c r="K63" s="52"/>
      <c r="L63" s="20"/>
      <c r="M63" s="20"/>
      <c r="N63" s="20"/>
      <c r="O63" s="20"/>
      <c r="P63" s="20"/>
      <c r="Q63" s="20"/>
      <c r="R63" s="35"/>
      <c r="S63" s="52"/>
      <c r="T63" s="48"/>
      <c r="U63" s="48"/>
      <c r="V63" s="48"/>
      <c r="W63" s="48"/>
      <c r="X63" s="48"/>
      <c r="Y63" s="48"/>
      <c r="Z63" s="20"/>
      <c r="AA63" s="35"/>
      <c r="AB63" s="35"/>
      <c r="AC63" s="35"/>
      <c r="AD63" s="35"/>
      <c r="AE63" s="35"/>
      <c r="AF63" s="35"/>
      <c r="AG63" s="35"/>
      <c r="AH63" s="35"/>
      <c r="AI63" s="35"/>
    </row>
    <row r="64" spans="1:37" x14ac:dyDescent="0.2">
      <c r="A64" s="10"/>
      <c r="B64" s="47">
        <v>10</v>
      </c>
      <c r="C64" s="29">
        <v>0.70279999999999998</v>
      </c>
      <c r="D64" s="29">
        <v>0.70279999999999998</v>
      </c>
      <c r="E64" s="29">
        <v>0.70279999999999998</v>
      </c>
      <c r="F64" s="29">
        <v>0.70279999999999998</v>
      </c>
      <c r="G64" s="29">
        <v>0.70279999999999998</v>
      </c>
      <c r="H64" s="29">
        <v>0.70279999999999998</v>
      </c>
      <c r="I64" s="10"/>
      <c r="K64" s="52"/>
      <c r="L64" s="20"/>
      <c r="M64" s="20"/>
      <c r="N64" s="20"/>
      <c r="O64" s="20"/>
      <c r="P64" s="20"/>
      <c r="Q64" s="20"/>
      <c r="R64" s="35"/>
      <c r="S64" s="52"/>
      <c r="T64" s="48"/>
      <c r="U64" s="48"/>
      <c r="V64" s="48"/>
      <c r="W64" s="48"/>
      <c r="X64" s="48"/>
      <c r="Y64" s="48"/>
      <c r="Z64" s="20"/>
      <c r="AA64" s="35"/>
      <c r="AB64" s="35"/>
      <c r="AC64" s="35"/>
      <c r="AD64" s="35"/>
      <c r="AE64" s="35"/>
      <c r="AF64" s="35"/>
      <c r="AG64" s="35"/>
      <c r="AH64" s="35"/>
      <c r="AI64" s="35"/>
    </row>
    <row r="65" spans="1:35" x14ac:dyDescent="0.2">
      <c r="A65" s="10"/>
      <c r="B65" s="47" t="s">
        <v>22</v>
      </c>
      <c r="C65" s="29">
        <v>0.70279999999999998</v>
      </c>
      <c r="D65" s="29">
        <v>0.70279999999999998</v>
      </c>
      <c r="E65" s="29">
        <v>0.70279999999999998</v>
      </c>
      <c r="F65" s="29">
        <v>0.70279999999999998</v>
      </c>
      <c r="G65" s="29">
        <v>0.70279999999999998</v>
      </c>
      <c r="H65" s="29">
        <v>0.70279999999999998</v>
      </c>
      <c r="I65" s="10"/>
      <c r="K65" s="52"/>
      <c r="L65" s="20"/>
      <c r="M65" s="20"/>
      <c r="N65" s="20"/>
      <c r="O65" s="20"/>
      <c r="P65" s="20"/>
      <c r="Q65" s="20"/>
      <c r="R65" s="35"/>
      <c r="S65" s="52"/>
      <c r="T65" s="48"/>
      <c r="U65" s="48"/>
      <c r="V65" s="48"/>
      <c r="W65" s="48"/>
      <c r="X65" s="48"/>
      <c r="Y65" s="48"/>
      <c r="Z65" s="20"/>
      <c r="AA65" s="35"/>
      <c r="AB65" s="35"/>
      <c r="AC65" s="35"/>
      <c r="AD65" s="35"/>
      <c r="AE65" s="35"/>
      <c r="AF65" s="35"/>
      <c r="AG65" s="35"/>
      <c r="AH65" s="35"/>
      <c r="AI65" s="35"/>
    </row>
    <row r="66" spans="1:35" x14ac:dyDescent="0.2">
      <c r="A66" s="10"/>
      <c r="B66" s="47" t="s">
        <v>12</v>
      </c>
      <c r="C66" s="29">
        <v>0.70279999999999998</v>
      </c>
      <c r="D66" s="29">
        <v>0.70279999999999998</v>
      </c>
      <c r="E66" s="29">
        <v>0.70279999999999998</v>
      </c>
      <c r="F66" s="29">
        <v>0.70279999999999998</v>
      </c>
      <c r="G66" s="29">
        <v>0.70279999999999998</v>
      </c>
      <c r="H66" s="29">
        <v>0.70279999999999998</v>
      </c>
      <c r="I66" s="10"/>
      <c r="K66" s="52"/>
      <c r="L66" s="20"/>
      <c r="M66" s="20"/>
      <c r="N66" s="20"/>
      <c r="O66" s="20"/>
      <c r="P66" s="20"/>
      <c r="Q66" s="20"/>
      <c r="R66" s="35"/>
      <c r="S66" s="52"/>
      <c r="T66" s="48"/>
      <c r="U66" s="48"/>
      <c r="V66" s="48"/>
      <c r="W66" s="48"/>
      <c r="X66" s="48"/>
      <c r="Y66" s="48"/>
      <c r="Z66" s="20"/>
      <c r="AA66" s="35"/>
      <c r="AB66" s="35"/>
      <c r="AC66" s="35"/>
      <c r="AD66" s="35"/>
      <c r="AE66" s="35"/>
      <c r="AF66" s="35"/>
      <c r="AG66" s="35"/>
      <c r="AH66" s="35"/>
      <c r="AI66" s="35"/>
    </row>
    <row r="67" spans="1:35" x14ac:dyDescent="0.2">
      <c r="A67" s="10"/>
      <c r="B67" s="47" t="s">
        <v>13</v>
      </c>
      <c r="C67" s="29">
        <v>0.70279999999999998</v>
      </c>
      <c r="D67" s="29">
        <v>0.70279999999999998</v>
      </c>
      <c r="E67" s="29">
        <v>0.70279999999999998</v>
      </c>
      <c r="F67" s="29">
        <v>0.70279999999999998</v>
      </c>
      <c r="G67" s="29">
        <v>0.70279999999999998</v>
      </c>
      <c r="H67" s="29">
        <v>0.70279999999999998</v>
      </c>
      <c r="I67" s="10"/>
      <c r="K67" s="52"/>
      <c r="L67" s="20"/>
      <c r="M67" s="20"/>
      <c r="N67" s="20"/>
      <c r="O67" s="20"/>
      <c r="P67" s="20"/>
      <c r="Q67" s="20"/>
      <c r="R67" s="35"/>
      <c r="S67" s="52"/>
      <c r="T67" s="48"/>
      <c r="U67" s="48"/>
      <c r="V67" s="48"/>
      <c r="W67" s="48"/>
      <c r="X67" s="48"/>
      <c r="Y67" s="48"/>
      <c r="Z67" s="20"/>
      <c r="AA67" s="35"/>
      <c r="AB67" s="35"/>
      <c r="AC67" s="35"/>
      <c r="AD67" s="35"/>
      <c r="AE67" s="35"/>
      <c r="AF67" s="35"/>
      <c r="AG67" s="35"/>
      <c r="AH67" s="35"/>
      <c r="AI67" s="35"/>
    </row>
    <row r="68" spans="1:35" x14ac:dyDescent="0.2">
      <c r="A68" s="10"/>
      <c r="B68" s="45">
        <v>8</v>
      </c>
      <c r="C68" s="30">
        <v>0.84509999999999996</v>
      </c>
      <c r="D68" s="30">
        <v>0.84509999999999996</v>
      </c>
      <c r="E68" s="30">
        <v>0.84509999999999996</v>
      </c>
      <c r="F68" s="30">
        <v>0.84509999999999996</v>
      </c>
      <c r="G68" s="30">
        <v>0.84509999999999996</v>
      </c>
      <c r="H68" s="30">
        <v>0.84509999999999996</v>
      </c>
      <c r="I68" s="10"/>
      <c r="K68" s="52"/>
      <c r="L68" s="20"/>
      <c r="M68" s="20"/>
      <c r="N68" s="20"/>
      <c r="O68" s="20"/>
      <c r="P68" s="20"/>
      <c r="Q68" s="20"/>
      <c r="R68" s="35"/>
      <c r="S68" s="52"/>
      <c r="T68" s="48"/>
      <c r="U68" s="48"/>
      <c r="V68" s="48"/>
      <c r="W68" s="48"/>
      <c r="X68" s="48"/>
      <c r="Y68" s="48"/>
      <c r="Z68" s="20"/>
      <c r="AA68" s="35"/>
      <c r="AB68" s="35"/>
      <c r="AC68" s="35"/>
      <c r="AD68" s="35"/>
      <c r="AE68" s="35"/>
      <c r="AF68" s="35"/>
      <c r="AG68" s="35"/>
      <c r="AH68" s="35"/>
      <c r="AI68" s="35"/>
    </row>
    <row r="69" spans="1:35" x14ac:dyDescent="0.2">
      <c r="A69" s="10"/>
      <c r="B69" s="45">
        <v>7</v>
      </c>
      <c r="C69" s="30">
        <v>0.84509999999999996</v>
      </c>
      <c r="D69" s="30">
        <v>0.84509999999999996</v>
      </c>
      <c r="E69" s="30">
        <v>0.84509999999999996</v>
      </c>
      <c r="F69" s="30">
        <v>0.84509999999999996</v>
      </c>
      <c r="G69" s="30">
        <v>0.84509999999999996</v>
      </c>
      <c r="H69" s="30">
        <v>0.84509999999999996</v>
      </c>
      <c r="I69" s="10"/>
      <c r="K69" s="52"/>
      <c r="L69" s="20"/>
      <c r="M69" s="20"/>
      <c r="N69" s="20"/>
      <c r="O69" s="20"/>
      <c r="P69" s="20"/>
      <c r="Q69" s="20"/>
      <c r="R69" s="35"/>
      <c r="S69" s="52"/>
      <c r="T69" s="48"/>
      <c r="U69" s="48"/>
      <c r="V69" s="48"/>
      <c r="W69" s="48"/>
      <c r="X69" s="48"/>
      <c r="Y69" s="48"/>
      <c r="Z69" s="20"/>
      <c r="AA69" s="35"/>
      <c r="AB69" s="35"/>
      <c r="AC69" s="35"/>
      <c r="AD69" s="35"/>
      <c r="AE69" s="35"/>
      <c r="AF69" s="35"/>
      <c r="AG69" s="35"/>
      <c r="AH69" s="35"/>
      <c r="AI69" s="35"/>
    </row>
    <row r="70" spans="1:35" x14ac:dyDescent="0.2">
      <c r="A70" s="10"/>
      <c r="B70" s="45">
        <v>6</v>
      </c>
      <c r="C70" s="30">
        <v>0.84509999999999996</v>
      </c>
      <c r="D70" s="30">
        <v>0.84509999999999996</v>
      </c>
      <c r="E70" s="30">
        <v>0.84509999999999996</v>
      </c>
      <c r="F70" s="30">
        <v>0.84509999999999996</v>
      </c>
      <c r="G70" s="30">
        <v>0.84509999999999996</v>
      </c>
      <c r="H70" s="30">
        <v>0.84509999999999996</v>
      </c>
      <c r="I70" s="10"/>
      <c r="K70" s="52"/>
      <c r="L70" s="20"/>
      <c r="M70" s="20"/>
      <c r="N70" s="20"/>
      <c r="O70" s="20"/>
      <c r="P70" s="20"/>
      <c r="Q70" s="20"/>
      <c r="R70" s="35"/>
      <c r="S70" s="52"/>
      <c r="T70" s="48"/>
      <c r="U70" s="48"/>
      <c r="V70" s="48"/>
      <c r="W70" s="48"/>
      <c r="X70" s="48"/>
      <c r="Y70" s="48"/>
      <c r="Z70" s="20"/>
      <c r="AA70" s="35"/>
      <c r="AB70" s="35"/>
      <c r="AC70" s="35"/>
      <c r="AD70" s="35"/>
      <c r="AE70" s="35"/>
      <c r="AF70" s="35"/>
      <c r="AG70" s="35"/>
      <c r="AH70" s="35"/>
      <c r="AI70" s="35"/>
    </row>
    <row r="71" spans="1:35" x14ac:dyDescent="0.2">
      <c r="A71" s="10"/>
      <c r="B71" s="45">
        <v>5</v>
      </c>
      <c r="C71" s="30">
        <v>0.84509999999999996</v>
      </c>
      <c r="D71" s="30">
        <v>0.84509999999999996</v>
      </c>
      <c r="E71" s="30">
        <v>0.84509999999999996</v>
      </c>
      <c r="F71" s="30">
        <v>0.84509999999999996</v>
      </c>
      <c r="G71" s="30">
        <v>0.84509999999999996</v>
      </c>
      <c r="H71" s="30">
        <v>0.84509999999999996</v>
      </c>
      <c r="I71" s="10"/>
      <c r="K71" s="52"/>
      <c r="L71" s="20"/>
      <c r="M71" s="20"/>
      <c r="N71" s="20"/>
      <c r="O71" s="20"/>
      <c r="P71" s="20"/>
      <c r="Q71" s="20"/>
      <c r="R71" s="35"/>
      <c r="S71" s="52"/>
      <c r="T71" s="48"/>
      <c r="U71" s="48"/>
      <c r="V71" s="48"/>
      <c r="W71" s="48"/>
      <c r="X71" s="48"/>
      <c r="Y71" s="48"/>
      <c r="Z71" s="20"/>
      <c r="AA71" s="35"/>
      <c r="AB71" s="35"/>
      <c r="AC71" s="35"/>
      <c r="AD71" s="35"/>
      <c r="AE71" s="35"/>
      <c r="AF71" s="35"/>
      <c r="AG71" s="35"/>
      <c r="AH71" s="35"/>
      <c r="AI71" s="35"/>
    </row>
    <row r="72" spans="1:35" x14ac:dyDescent="0.2">
      <c r="A72" s="10"/>
      <c r="B72" s="45">
        <v>4</v>
      </c>
      <c r="C72" s="30">
        <v>0.84509999999999996</v>
      </c>
      <c r="D72" s="30">
        <v>0.84509999999999996</v>
      </c>
      <c r="E72" s="30">
        <v>0.84509999999999996</v>
      </c>
      <c r="F72" s="30">
        <v>0.84509999999999996</v>
      </c>
      <c r="G72" s="30">
        <v>0.84509999999999996</v>
      </c>
      <c r="H72" s="30">
        <v>0.84509999999999996</v>
      </c>
      <c r="I72" s="10"/>
      <c r="K72" s="52"/>
      <c r="L72" s="20"/>
      <c r="M72" s="20"/>
      <c r="N72" s="20"/>
      <c r="O72" s="20"/>
      <c r="P72" s="20"/>
      <c r="Q72" s="20"/>
      <c r="R72" s="35"/>
      <c r="S72" s="52"/>
      <c r="T72" s="48"/>
      <c r="U72" s="48"/>
      <c r="V72" s="48"/>
      <c r="W72" s="48"/>
      <c r="X72" s="48"/>
      <c r="Y72" s="48"/>
      <c r="Z72" s="20"/>
      <c r="AA72" s="35"/>
      <c r="AB72" s="35"/>
      <c r="AC72" s="35"/>
      <c r="AD72" s="35"/>
      <c r="AE72" s="35"/>
      <c r="AF72" s="35"/>
      <c r="AG72" s="35"/>
      <c r="AH72" s="35"/>
      <c r="AI72" s="35"/>
    </row>
    <row r="73" spans="1:35" x14ac:dyDescent="0.2">
      <c r="A73" s="10"/>
      <c r="B73" s="45">
        <v>3</v>
      </c>
      <c r="C73" s="30">
        <v>0.84509999999999996</v>
      </c>
      <c r="D73" s="30">
        <v>0.84509999999999996</v>
      </c>
      <c r="E73" s="30">
        <v>0.84509999999999996</v>
      </c>
      <c r="F73" s="30">
        <v>0.84509999999999996</v>
      </c>
      <c r="G73" s="30">
        <v>0.84509999999999996</v>
      </c>
      <c r="H73" s="30">
        <v>0.84509999999999996</v>
      </c>
      <c r="I73" s="10"/>
      <c r="K73" s="52"/>
      <c r="L73" s="20"/>
      <c r="M73" s="20"/>
      <c r="N73" s="20"/>
      <c r="O73" s="20"/>
      <c r="P73" s="20"/>
      <c r="Q73" s="20"/>
      <c r="R73" s="35"/>
      <c r="S73" s="52"/>
      <c r="T73" s="48"/>
      <c r="U73" s="48"/>
      <c r="V73" s="48"/>
      <c r="W73" s="48"/>
      <c r="X73" s="48"/>
      <c r="Y73" s="48"/>
      <c r="Z73" s="20"/>
      <c r="AA73" s="35"/>
      <c r="AB73" s="35"/>
      <c r="AC73" s="35"/>
      <c r="AD73" s="35"/>
      <c r="AE73" s="35"/>
      <c r="AF73" s="35"/>
      <c r="AG73" s="35"/>
      <c r="AH73" s="35"/>
      <c r="AI73" s="35"/>
    </row>
    <row r="74" spans="1:35" x14ac:dyDescent="0.2">
      <c r="A74" s="10"/>
      <c r="B74" s="45" t="s">
        <v>23</v>
      </c>
      <c r="C74" s="30">
        <v>0.84509999999999996</v>
      </c>
      <c r="D74" s="30">
        <v>0.84509999999999996</v>
      </c>
      <c r="E74" s="30">
        <v>0.84509999999999996</v>
      </c>
      <c r="F74" s="30">
        <v>0.84509999999999996</v>
      </c>
      <c r="G74" s="30">
        <v>0.84509999999999996</v>
      </c>
      <c r="H74" s="30">
        <v>0.84509999999999996</v>
      </c>
      <c r="I74" s="10"/>
      <c r="K74" s="52"/>
      <c r="L74" s="20"/>
      <c r="M74" s="20"/>
      <c r="N74" s="20"/>
      <c r="O74" s="20"/>
      <c r="P74" s="20"/>
      <c r="Q74" s="20"/>
      <c r="R74" s="35"/>
      <c r="S74" s="52"/>
      <c r="T74" s="48"/>
      <c r="U74" s="48"/>
      <c r="V74" s="48"/>
      <c r="W74" s="48"/>
      <c r="X74" s="48"/>
      <c r="Y74" s="48"/>
      <c r="Z74" s="20"/>
      <c r="AA74" s="35"/>
      <c r="AB74" s="35"/>
      <c r="AC74" s="35"/>
      <c r="AD74" s="35"/>
      <c r="AE74" s="35"/>
      <c r="AF74" s="35"/>
      <c r="AG74" s="35"/>
      <c r="AH74" s="35"/>
      <c r="AI74" s="35"/>
    </row>
    <row r="75" spans="1:35" x14ac:dyDescent="0.2">
      <c r="A75" s="10"/>
      <c r="B75" s="45">
        <v>2</v>
      </c>
      <c r="C75" s="30">
        <v>0.84509999999999996</v>
      </c>
      <c r="D75" s="30">
        <v>0.84509999999999996</v>
      </c>
      <c r="E75" s="30">
        <v>0.84509999999999996</v>
      </c>
      <c r="F75" s="30">
        <v>0.84509999999999996</v>
      </c>
      <c r="G75" s="30">
        <v>0.84509999999999996</v>
      </c>
      <c r="H75" s="30">
        <v>0.84509999999999996</v>
      </c>
      <c r="I75" s="10"/>
      <c r="K75" s="52"/>
      <c r="L75" s="20"/>
      <c r="M75" s="20"/>
      <c r="N75" s="20"/>
      <c r="O75" s="20"/>
      <c r="P75" s="20"/>
      <c r="Q75" s="20"/>
      <c r="R75" s="35"/>
      <c r="S75" s="52"/>
      <c r="T75" s="48"/>
      <c r="U75" s="48"/>
      <c r="V75" s="48"/>
      <c r="W75" s="48"/>
      <c r="X75" s="48"/>
      <c r="Y75" s="48"/>
      <c r="Z75" s="20"/>
      <c r="AA75" s="35"/>
      <c r="AB75" s="35"/>
      <c r="AC75" s="35"/>
      <c r="AD75" s="35"/>
      <c r="AE75" s="35"/>
      <c r="AF75" s="35"/>
      <c r="AG75" s="35"/>
      <c r="AH75" s="35"/>
      <c r="AI75" s="35"/>
    </row>
    <row r="76" spans="1:35" x14ac:dyDescent="0.2">
      <c r="A76" s="10"/>
      <c r="B76" s="46">
        <v>1</v>
      </c>
      <c r="C76" s="30"/>
      <c r="D76" s="30">
        <v>0.84509999999999996</v>
      </c>
      <c r="E76" s="30">
        <v>0.84509999999999996</v>
      </c>
      <c r="F76" s="30">
        <v>0.84509999999999996</v>
      </c>
      <c r="G76" s="30">
        <v>0.84509999999999996</v>
      </c>
      <c r="H76" s="30">
        <v>0.84509999999999996</v>
      </c>
      <c r="I76" s="10"/>
      <c r="K76" s="52"/>
      <c r="L76" s="20"/>
      <c r="M76" s="20"/>
      <c r="N76" s="20"/>
      <c r="O76" s="20"/>
      <c r="P76" s="20"/>
      <c r="Q76" s="20"/>
      <c r="R76" s="35"/>
      <c r="S76" s="52"/>
      <c r="T76" s="48"/>
      <c r="U76" s="48"/>
      <c r="V76" s="48"/>
      <c r="W76" s="48"/>
      <c r="X76" s="48"/>
      <c r="Y76" s="48"/>
      <c r="Z76" s="20"/>
      <c r="AA76" s="35"/>
      <c r="AB76" s="35"/>
      <c r="AC76" s="35"/>
      <c r="AD76" s="35"/>
      <c r="AE76" s="35"/>
      <c r="AF76" s="35"/>
      <c r="AG76" s="35"/>
      <c r="AH76" s="35"/>
      <c r="AI76" s="35"/>
    </row>
    <row r="77" spans="1:35" x14ac:dyDescent="0.2">
      <c r="A77" s="10"/>
      <c r="B77" s="10"/>
      <c r="C77" s="10"/>
      <c r="D77" s="10"/>
      <c r="E77" s="10"/>
      <c r="F77" s="10"/>
      <c r="G77" s="10"/>
      <c r="H77" s="10"/>
      <c r="I77" s="10"/>
      <c r="K77" s="35"/>
      <c r="L77" s="35"/>
      <c r="M77" s="35"/>
      <c r="N77" s="35"/>
      <c r="O77" s="35"/>
      <c r="P77" s="35"/>
      <c r="Q77" s="35"/>
      <c r="R77" s="35"/>
      <c r="S77" s="35"/>
      <c r="T77" s="35"/>
      <c r="U77" s="35"/>
      <c r="V77" s="35"/>
      <c r="W77" s="35"/>
      <c r="X77" s="35"/>
      <c r="Y77" s="35"/>
      <c r="AA77" s="35"/>
      <c r="AB77" s="35"/>
      <c r="AC77" s="35"/>
      <c r="AD77" s="35"/>
      <c r="AE77" s="35"/>
      <c r="AF77" s="35"/>
      <c r="AG77" s="35"/>
      <c r="AH77" s="35"/>
      <c r="AI77" s="35"/>
    </row>
    <row r="78" spans="1:35" x14ac:dyDescent="0.2">
      <c r="K78" s="35"/>
      <c r="L78" s="35"/>
      <c r="M78" s="35"/>
      <c r="N78" s="35"/>
      <c r="O78" s="35"/>
      <c r="P78" s="35"/>
      <c r="Q78" s="35"/>
      <c r="R78" s="35"/>
      <c r="S78" s="35"/>
      <c r="T78" s="35"/>
      <c r="U78" s="35"/>
      <c r="V78" s="35"/>
      <c r="W78" s="35"/>
      <c r="X78" s="35"/>
      <c r="Y78" s="35"/>
      <c r="AA78" s="21"/>
      <c r="AB78" s="21"/>
      <c r="AC78" s="21"/>
      <c r="AD78" s="21"/>
      <c r="AE78" s="21"/>
      <c r="AF78" s="21"/>
      <c r="AG78" s="21"/>
      <c r="AH78" s="21"/>
      <c r="AI78" s="21"/>
    </row>
  </sheetData>
  <mergeCells count="8">
    <mergeCell ref="K27:Q27"/>
    <mergeCell ref="S27:Y27"/>
    <mergeCell ref="AB27:AH27"/>
    <mergeCell ref="B48:C48"/>
    <mergeCell ref="B57:H57"/>
    <mergeCell ref="B14:C14"/>
    <mergeCell ref="B25:C25"/>
    <mergeCell ref="B27:H27"/>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AK79"/>
  <sheetViews>
    <sheetView tabSelected="1" zoomScaleNormal="100" workbookViewId="0">
      <selection activeCell="E18" sqref="E18"/>
    </sheetView>
  </sheetViews>
  <sheetFormatPr baseColWidth="10" defaultColWidth="9.140625" defaultRowHeight="12" x14ac:dyDescent="0.2"/>
  <cols>
    <col min="1" max="1" width="2" style="1" customWidth="1"/>
    <col min="2" max="2" width="18.28515625" style="1" customWidth="1"/>
    <col min="3" max="3" width="9.28515625" style="1" bestFit="1" customWidth="1"/>
    <col min="4" max="8" width="7.8554687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2.7109375" style="1" customWidth="1"/>
    <col min="27" max="27" width="2.5703125" style="1" customWidth="1"/>
    <col min="28" max="28" width="12.5703125" style="1" bestFit="1" customWidth="1"/>
    <col min="29" max="34" width="7" style="1" bestFit="1" customWidth="1"/>
    <col min="35" max="35" width="3" style="1" customWidth="1"/>
    <col min="36" max="16384" width="9.140625" style="1"/>
  </cols>
  <sheetData>
    <row r="1" spans="1:35" x14ac:dyDescent="0.2">
      <c r="B1" s="53" t="s">
        <v>29</v>
      </c>
      <c r="C1" s="55">
        <v>45117</v>
      </c>
      <c r="D1" s="56" t="s">
        <v>32</v>
      </c>
    </row>
    <row r="2" spans="1:35" x14ac:dyDescent="0.2">
      <c r="C2" s="55">
        <v>45117</v>
      </c>
      <c r="D2" s="53" t="s">
        <v>30</v>
      </c>
    </row>
    <row r="3" spans="1:35" x14ac:dyDescent="0.2">
      <c r="B3" s="53"/>
      <c r="C3" s="55">
        <v>45117</v>
      </c>
      <c r="D3" s="53" t="s">
        <v>33</v>
      </c>
      <c r="E3" s="53"/>
      <c r="F3" s="53"/>
      <c r="G3" s="53"/>
      <c r="H3" s="53"/>
      <c r="I3" s="53"/>
      <c r="J3" s="53"/>
      <c r="K3" s="53"/>
      <c r="L3" s="53"/>
      <c r="M3" s="53"/>
      <c r="N3" s="53"/>
    </row>
    <row r="4" spans="1:35" x14ac:dyDescent="0.2">
      <c r="B4" s="53"/>
      <c r="C4" s="55">
        <v>45146</v>
      </c>
      <c r="D4" s="53" t="s">
        <v>40</v>
      </c>
      <c r="E4" s="53"/>
      <c r="F4" s="53"/>
      <c r="G4" s="53"/>
      <c r="H4" s="53"/>
      <c r="I4" s="53"/>
      <c r="J4" s="53"/>
      <c r="K4" s="53"/>
      <c r="L4" s="53"/>
      <c r="M4" s="53"/>
      <c r="N4" s="53"/>
    </row>
    <row r="5" spans="1:35" x14ac:dyDescent="0.2">
      <c r="B5" s="53"/>
      <c r="C5" s="55">
        <v>45288</v>
      </c>
      <c r="D5" s="53" t="s">
        <v>46</v>
      </c>
      <c r="E5" s="53"/>
      <c r="F5" s="53"/>
      <c r="G5" s="53"/>
      <c r="H5" s="53"/>
      <c r="I5" s="53"/>
      <c r="J5" s="53"/>
      <c r="K5" s="53"/>
      <c r="L5" s="53"/>
      <c r="M5" s="53"/>
      <c r="N5" s="53"/>
    </row>
    <row r="6" spans="1:35" x14ac:dyDescent="0.2">
      <c r="B6" s="53"/>
      <c r="C6" s="55">
        <v>45288</v>
      </c>
      <c r="D6" s="53" t="s">
        <v>47</v>
      </c>
      <c r="E6" s="53"/>
      <c r="F6" s="53"/>
      <c r="G6" s="53"/>
      <c r="H6" s="53"/>
      <c r="I6" s="53"/>
      <c r="J6" s="53"/>
      <c r="K6" s="53"/>
      <c r="L6" s="53"/>
      <c r="M6" s="53"/>
      <c r="N6" s="53"/>
    </row>
    <row r="7" spans="1:35" x14ac:dyDescent="0.2">
      <c r="B7" s="53"/>
      <c r="C7" s="55">
        <v>45546</v>
      </c>
      <c r="D7" s="53" t="s">
        <v>48</v>
      </c>
      <c r="E7" s="53"/>
      <c r="F7" s="53"/>
      <c r="G7" s="53"/>
      <c r="H7" s="53"/>
      <c r="I7" s="53"/>
      <c r="J7" s="53"/>
      <c r="K7" s="53"/>
      <c r="L7" s="53"/>
      <c r="M7" s="53"/>
      <c r="N7" s="53"/>
    </row>
    <row r="8" spans="1:35" x14ac:dyDescent="0.2">
      <c r="B8" s="53"/>
      <c r="C8" s="55">
        <v>45910</v>
      </c>
      <c r="D8" s="53" t="s">
        <v>49</v>
      </c>
      <c r="E8" s="53"/>
      <c r="F8" s="53"/>
      <c r="G8" s="53"/>
      <c r="H8" s="53"/>
      <c r="I8" s="53"/>
      <c r="J8" s="53"/>
      <c r="K8" s="53"/>
      <c r="L8" s="53"/>
      <c r="M8" s="53"/>
      <c r="N8" s="53"/>
    </row>
    <row r="9" spans="1:35" x14ac:dyDescent="0.2">
      <c r="B9" s="53"/>
      <c r="C9" s="55">
        <v>45910</v>
      </c>
      <c r="D9" s="53" t="s">
        <v>51</v>
      </c>
      <c r="E9" s="53"/>
      <c r="F9" s="53"/>
      <c r="G9" s="53"/>
      <c r="H9" s="53"/>
      <c r="I9" s="53"/>
      <c r="J9" s="53"/>
      <c r="K9" s="53"/>
      <c r="L9" s="53"/>
      <c r="M9" s="53"/>
      <c r="N9" s="53"/>
    </row>
    <row r="10" spans="1:35" x14ac:dyDescent="0.2">
      <c r="B10" s="53"/>
      <c r="C10" s="55">
        <v>45910</v>
      </c>
      <c r="D10" s="66" t="s">
        <v>54</v>
      </c>
      <c r="E10" s="53"/>
      <c r="F10" s="53"/>
      <c r="G10" s="53"/>
      <c r="H10" s="53"/>
      <c r="I10" s="53"/>
      <c r="J10" s="53"/>
      <c r="K10" s="53"/>
      <c r="L10" s="53"/>
      <c r="M10" s="53"/>
      <c r="N10" s="53"/>
    </row>
    <row r="12" spans="1:35" x14ac:dyDescent="0.2">
      <c r="A12" s="10"/>
      <c r="B12" s="10"/>
      <c r="C12" s="10"/>
      <c r="D12" s="10"/>
      <c r="E12" s="10"/>
      <c r="F12" s="10"/>
      <c r="G12" s="10"/>
      <c r="H12" s="10"/>
      <c r="I12" s="10"/>
      <c r="AA12" s="32"/>
      <c r="AB12" s="32"/>
      <c r="AC12" s="32"/>
      <c r="AD12" s="32"/>
      <c r="AE12" s="32"/>
      <c r="AF12" s="32"/>
      <c r="AG12" s="32"/>
      <c r="AH12" s="32"/>
      <c r="AI12" s="32"/>
    </row>
    <row r="13" spans="1:35" x14ac:dyDescent="0.2">
      <c r="A13" s="10"/>
      <c r="B13" s="42" t="s">
        <v>27</v>
      </c>
      <c r="C13" s="42"/>
      <c r="D13" s="10"/>
      <c r="E13" s="10"/>
      <c r="F13" s="10"/>
      <c r="G13" s="10"/>
      <c r="H13" s="10"/>
      <c r="I13" s="10"/>
      <c r="AA13" s="32"/>
      <c r="AB13" s="31" t="s">
        <v>18</v>
      </c>
      <c r="AC13" s="32"/>
      <c r="AD13" s="32"/>
      <c r="AE13" s="32"/>
      <c r="AF13" s="32"/>
      <c r="AG13" s="32"/>
      <c r="AH13" s="32"/>
      <c r="AI13" s="32"/>
    </row>
    <row r="14" spans="1:35" ht="15" x14ac:dyDescent="0.25">
      <c r="A14" s="10"/>
      <c r="B14" s="42"/>
      <c r="C14" s="42"/>
      <c r="D14" s="10"/>
      <c r="E14" s="10"/>
      <c r="F14" s="10"/>
      <c r="G14" s="10"/>
      <c r="H14" s="10"/>
      <c r="I14" s="10"/>
      <c r="K14"/>
      <c r="AA14" s="32"/>
      <c r="AB14" s="31"/>
      <c r="AC14" s="32"/>
      <c r="AD14" s="32"/>
      <c r="AE14" s="32"/>
      <c r="AF14" s="32"/>
      <c r="AG14" s="32"/>
      <c r="AH14" s="32"/>
      <c r="AI14" s="32"/>
    </row>
    <row r="15" spans="1:35" ht="27" customHeight="1" x14ac:dyDescent="0.2">
      <c r="A15" s="10"/>
      <c r="B15" s="73" t="s">
        <v>26</v>
      </c>
      <c r="C15" s="73"/>
      <c r="D15" s="10"/>
      <c r="E15" s="10"/>
      <c r="F15" s="10"/>
      <c r="G15" s="10"/>
      <c r="H15" s="10"/>
      <c r="I15" s="10"/>
      <c r="AA15" s="32"/>
      <c r="AB15" s="31"/>
      <c r="AC15" s="32"/>
      <c r="AD15" s="32"/>
      <c r="AE15" s="32"/>
      <c r="AF15" s="32"/>
      <c r="AG15" s="32"/>
      <c r="AH15" s="32"/>
      <c r="AI15" s="32"/>
    </row>
    <row r="16" spans="1:35" x14ac:dyDescent="0.2">
      <c r="A16" s="10"/>
      <c r="B16" s="42"/>
      <c r="C16" s="42"/>
      <c r="D16" s="10"/>
      <c r="E16" s="10"/>
      <c r="F16" s="10"/>
      <c r="G16" s="10"/>
      <c r="H16" s="10"/>
      <c r="I16" s="10"/>
      <c r="AA16" s="32"/>
      <c r="AB16" s="32"/>
      <c r="AC16" s="32"/>
      <c r="AD16" s="32"/>
      <c r="AE16" s="32"/>
      <c r="AF16" s="32"/>
      <c r="AG16" s="32"/>
      <c r="AH16" s="32"/>
      <c r="AI16" s="32"/>
    </row>
    <row r="17" spans="1:37" ht="36" x14ac:dyDescent="0.2">
      <c r="A17" s="10"/>
      <c r="B17" s="36" t="s">
        <v>19</v>
      </c>
      <c r="C17" s="37" t="s">
        <v>14</v>
      </c>
      <c r="D17" s="10"/>
      <c r="E17" s="10"/>
      <c r="F17" s="10"/>
      <c r="G17" s="10"/>
      <c r="H17" s="10"/>
      <c r="I17" s="10"/>
      <c r="AA17" s="32"/>
      <c r="AB17" s="32"/>
      <c r="AC17" s="32"/>
      <c r="AD17" s="32"/>
      <c r="AE17" s="32"/>
      <c r="AF17" s="32"/>
      <c r="AG17" s="32"/>
      <c r="AH17" s="32"/>
      <c r="AI17" s="32"/>
    </row>
    <row r="18" spans="1:37" x14ac:dyDescent="0.2">
      <c r="A18" s="10"/>
      <c r="B18" s="4" t="s">
        <v>0</v>
      </c>
      <c r="C18" s="5">
        <v>1</v>
      </c>
      <c r="D18" s="10"/>
      <c r="E18" s="10"/>
      <c r="F18" s="10"/>
      <c r="G18" s="10"/>
      <c r="H18" s="10"/>
      <c r="I18" s="10"/>
      <c r="AA18" s="32"/>
      <c r="AB18" s="32"/>
      <c r="AC18" s="32"/>
      <c r="AD18" s="32"/>
      <c r="AE18" s="32"/>
      <c r="AF18" s="32"/>
      <c r="AG18" s="32"/>
      <c r="AH18" s="32"/>
      <c r="AI18" s="32"/>
      <c r="AK18" s="33"/>
    </row>
    <row r="19" spans="1:37" x14ac:dyDescent="0.2">
      <c r="A19" s="10"/>
      <c r="B19" s="10"/>
      <c r="C19" s="64"/>
      <c r="D19" s="10"/>
      <c r="E19" s="10"/>
      <c r="F19" s="10"/>
      <c r="G19" s="10"/>
      <c r="H19" s="10"/>
      <c r="I19" s="10"/>
      <c r="AA19" s="32"/>
      <c r="AB19" s="32"/>
      <c r="AC19" s="32"/>
      <c r="AD19" s="32"/>
      <c r="AE19" s="32"/>
      <c r="AF19" s="32"/>
      <c r="AG19" s="32"/>
      <c r="AH19" s="32"/>
      <c r="AI19" s="32"/>
      <c r="AK19" s="33"/>
    </row>
    <row r="20" spans="1:37" ht="60" x14ac:dyDescent="0.2">
      <c r="A20" s="10"/>
      <c r="B20" s="65" t="s">
        <v>50</v>
      </c>
      <c r="C20" s="37" t="s">
        <v>14</v>
      </c>
      <c r="D20" s="10"/>
      <c r="E20" s="10"/>
      <c r="F20" s="10"/>
      <c r="G20" s="10"/>
      <c r="H20" s="10"/>
      <c r="I20" s="10"/>
      <c r="AA20" s="32"/>
      <c r="AB20" s="32"/>
      <c r="AC20" s="32"/>
      <c r="AD20" s="32"/>
      <c r="AE20" s="32"/>
      <c r="AF20" s="32"/>
      <c r="AG20" s="32"/>
      <c r="AH20" s="32"/>
      <c r="AI20" s="32"/>
      <c r="AK20" s="33"/>
    </row>
    <row r="21" spans="1:37" x14ac:dyDescent="0.2">
      <c r="A21" s="10"/>
      <c r="B21" s="4" t="s">
        <v>0</v>
      </c>
      <c r="C21" s="5">
        <v>1</v>
      </c>
      <c r="D21" s="10"/>
      <c r="E21" s="10"/>
      <c r="F21" s="10"/>
      <c r="G21" s="10"/>
      <c r="H21" s="10"/>
      <c r="I21" s="10"/>
      <c r="AA21" s="32"/>
      <c r="AB21" s="32"/>
      <c r="AC21" s="32"/>
      <c r="AD21" s="32"/>
      <c r="AE21" s="32"/>
      <c r="AF21" s="32"/>
      <c r="AG21" s="32"/>
      <c r="AH21" s="32"/>
      <c r="AI21" s="32"/>
      <c r="AK21" s="33"/>
    </row>
    <row r="22" spans="1:37" x14ac:dyDescent="0.2">
      <c r="A22" s="10"/>
      <c r="B22" s="10"/>
      <c r="C22" s="10"/>
      <c r="D22" s="10"/>
      <c r="E22" s="10"/>
      <c r="F22" s="10"/>
      <c r="G22" s="10"/>
      <c r="H22" s="10"/>
      <c r="I22" s="10"/>
      <c r="AA22" s="32"/>
      <c r="AB22" s="32"/>
      <c r="AC22" s="32"/>
      <c r="AD22" s="32"/>
      <c r="AE22" s="32"/>
      <c r="AF22" s="32"/>
      <c r="AG22" s="32"/>
      <c r="AH22" s="32"/>
      <c r="AI22" s="32"/>
    </row>
    <row r="23" spans="1:37" ht="24" x14ac:dyDescent="0.2">
      <c r="A23" s="10"/>
      <c r="B23" s="36" t="s">
        <v>24</v>
      </c>
      <c r="C23" s="37" t="s">
        <v>14</v>
      </c>
      <c r="D23" s="10"/>
      <c r="E23" s="10"/>
      <c r="F23" s="10"/>
      <c r="G23" s="10"/>
      <c r="H23" s="10"/>
      <c r="I23" s="10"/>
      <c r="AA23" s="32"/>
      <c r="AB23" s="32"/>
      <c r="AC23" s="32"/>
      <c r="AD23" s="32"/>
      <c r="AE23" s="32"/>
      <c r="AF23" s="32"/>
      <c r="AG23" s="32"/>
      <c r="AH23" s="32"/>
      <c r="AI23" s="32"/>
    </row>
    <row r="24" spans="1:37" x14ac:dyDescent="0.2">
      <c r="A24" s="10"/>
      <c r="B24" s="4" t="s">
        <v>20</v>
      </c>
      <c r="C24" s="30">
        <v>3.0599999999999999E-2</v>
      </c>
      <c r="D24" s="10"/>
      <c r="E24" s="10"/>
      <c r="F24" s="10"/>
      <c r="G24" s="10"/>
      <c r="H24" s="10"/>
      <c r="I24" s="10"/>
      <c r="AA24" s="32"/>
      <c r="AB24" s="32"/>
      <c r="AC24" s="32"/>
      <c r="AD24" s="32"/>
      <c r="AE24" s="32"/>
      <c r="AF24" s="32"/>
      <c r="AG24" s="32"/>
      <c r="AH24" s="32"/>
      <c r="AI24" s="32"/>
    </row>
    <row r="25" spans="1:37" x14ac:dyDescent="0.2">
      <c r="A25" s="10"/>
      <c r="B25" s="10"/>
      <c r="C25" s="10"/>
      <c r="D25" s="10"/>
      <c r="E25" s="10"/>
      <c r="F25" s="10"/>
      <c r="G25" s="10"/>
      <c r="H25" s="10"/>
      <c r="I25" s="10"/>
      <c r="AA25" s="32"/>
      <c r="AB25" s="61"/>
      <c r="AC25" s="32"/>
      <c r="AD25" s="32"/>
      <c r="AE25" s="32"/>
      <c r="AF25" s="32"/>
      <c r="AG25" s="32"/>
      <c r="AH25" s="32"/>
      <c r="AI25" s="32"/>
    </row>
    <row r="26" spans="1:37" ht="27" customHeight="1" x14ac:dyDescent="0.2">
      <c r="A26" s="10"/>
      <c r="B26" s="74" t="s">
        <v>25</v>
      </c>
      <c r="C26" s="74"/>
      <c r="D26" s="10"/>
      <c r="E26" s="10"/>
      <c r="F26" s="10"/>
      <c r="G26" s="10"/>
      <c r="H26" s="10"/>
      <c r="I26" s="10"/>
      <c r="AA26" s="38"/>
      <c r="AB26" s="62"/>
      <c r="AC26" s="62"/>
      <c r="AD26" s="62"/>
      <c r="AE26" s="62"/>
      <c r="AF26" s="62"/>
      <c r="AG26" s="62"/>
      <c r="AH26" s="62"/>
      <c r="AI26" s="38"/>
    </row>
    <row r="27" spans="1:37" x14ac:dyDescent="0.2">
      <c r="A27" s="10"/>
      <c r="B27" s="10"/>
      <c r="C27" s="10"/>
      <c r="D27" s="10"/>
      <c r="E27" s="10"/>
      <c r="F27" s="10"/>
      <c r="G27" s="10"/>
      <c r="H27" s="10"/>
      <c r="I27" s="10"/>
      <c r="Z27" s="33"/>
      <c r="AA27" s="38"/>
      <c r="AB27" s="38"/>
      <c r="AC27" s="38"/>
      <c r="AD27" s="38"/>
      <c r="AE27" s="38"/>
      <c r="AF27" s="38"/>
      <c r="AG27" s="38"/>
      <c r="AH27" s="38"/>
      <c r="AI27" s="38"/>
      <c r="AJ27" s="33"/>
      <c r="AK27" s="33"/>
    </row>
    <row r="28" spans="1:37" x14ac:dyDescent="0.2">
      <c r="A28" s="10"/>
      <c r="B28" s="70" t="s">
        <v>21</v>
      </c>
      <c r="C28" s="72"/>
      <c r="D28" s="72"/>
      <c r="E28" s="72"/>
      <c r="F28" s="72"/>
      <c r="G28" s="72"/>
      <c r="H28" s="71"/>
      <c r="I28" s="10"/>
      <c r="K28" s="75" t="s">
        <v>34</v>
      </c>
      <c r="L28" s="76"/>
      <c r="M28" s="76"/>
      <c r="N28" s="76"/>
      <c r="O28" s="76"/>
      <c r="P28" s="76"/>
      <c r="Q28" s="77"/>
      <c r="S28" s="75" t="s">
        <v>28</v>
      </c>
      <c r="T28" s="76"/>
      <c r="U28" s="76"/>
      <c r="V28" s="76"/>
      <c r="W28" s="76"/>
      <c r="X28" s="76"/>
      <c r="Y28" s="77"/>
      <c r="Z28" s="34"/>
      <c r="AA28" s="38"/>
      <c r="AB28" s="67" t="s">
        <v>16</v>
      </c>
      <c r="AC28" s="68"/>
      <c r="AD28" s="68"/>
      <c r="AE28" s="68"/>
      <c r="AF28" s="68"/>
      <c r="AG28" s="68"/>
      <c r="AH28" s="69"/>
      <c r="AI28" s="38"/>
      <c r="AJ28" s="33"/>
      <c r="AK28" s="33"/>
    </row>
    <row r="29" spans="1:37" x14ac:dyDescent="0.2">
      <c r="A29" s="10"/>
      <c r="B29" s="23" t="s">
        <v>3</v>
      </c>
      <c r="C29" s="39" t="s">
        <v>4</v>
      </c>
      <c r="D29" s="40" t="s">
        <v>5</v>
      </c>
      <c r="E29" s="39" t="s">
        <v>6</v>
      </c>
      <c r="F29" s="40" t="s">
        <v>7</v>
      </c>
      <c r="G29" s="40" t="s">
        <v>10</v>
      </c>
      <c r="H29" s="41" t="s">
        <v>11</v>
      </c>
      <c r="I29" s="10"/>
      <c r="K29" s="11" t="s">
        <v>3</v>
      </c>
      <c r="L29" s="12" t="s">
        <v>4</v>
      </c>
      <c r="M29" s="13" t="s">
        <v>5</v>
      </c>
      <c r="N29" s="12" t="s">
        <v>6</v>
      </c>
      <c r="O29" s="13" t="s">
        <v>7</v>
      </c>
      <c r="P29" s="13" t="s">
        <v>10</v>
      </c>
      <c r="Q29" s="12" t="s">
        <v>11</v>
      </c>
      <c r="S29" s="11" t="s">
        <v>3</v>
      </c>
      <c r="T29" s="12" t="s">
        <v>4</v>
      </c>
      <c r="U29" s="13" t="s">
        <v>5</v>
      </c>
      <c r="V29" s="12" t="s">
        <v>6</v>
      </c>
      <c r="W29" s="13" t="s">
        <v>7</v>
      </c>
      <c r="X29" s="13" t="s">
        <v>10</v>
      </c>
      <c r="Y29" s="12" t="s">
        <v>11</v>
      </c>
      <c r="Z29" s="33"/>
      <c r="AA29" s="38"/>
      <c r="AB29" s="11" t="s">
        <v>3</v>
      </c>
      <c r="AC29" s="12" t="s">
        <v>4</v>
      </c>
      <c r="AD29" s="13" t="s">
        <v>5</v>
      </c>
      <c r="AE29" s="12" t="s">
        <v>6</v>
      </c>
      <c r="AF29" s="13" t="s">
        <v>7</v>
      </c>
      <c r="AG29" s="13" t="s">
        <v>10</v>
      </c>
      <c r="AH29" s="12" t="s">
        <v>11</v>
      </c>
      <c r="AI29" s="38"/>
      <c r="AJ29" s="33"/>
      <c r="AK29" s="33"/>
    </row>
    <row r="30" spans="1:37" x14ac:dyDescent="0.2">
      <c r="A30" s="10"/>
      <c r="B30" s="45">
        <v>15</v>
      </c>
      <c r="C30" s="43">
        <v>5669.12</v>
      </c>
      <c r="D30" s="19">
        <v>6039.84</v>
      </c>
      <c r="E30" s="20">
        <v>6453.36</v>
      </c>
      <c r="F30" s="19">
        <v>7017.89</v>
      </c>
      <c r="G30" s="20">
        <v>7598.61</v>
      </c>
      <c r="H30" s="19">
        <v>7980.65</v>
      </c>
      <c r="I30" s="10"/>
      <c r="K30" s="45">
        <v>15</v>
      </c>
      <c r="L30" s="19">
        <f>C30*$C$18</f>
        <v>5669.12</v>
      </c>
      <c r="M30" s="19">
        <f t="shared" ref="L30:Q47" si="0">D30*$C$18</f>
        <v>6039.84</v>
      </c>
      <c r="N30" s="19">
        <f t="shared" si="0"/>
        <v>6453.36</v>
      </c>
      <c r="O30" s="19">
        <f t="shared" si="0"/>
        <v>7017.89</v>
      </c>
      <c r="P30" s="19">
        <f t="shared" si="0"/>
        <v>7598.61</v>
      </c>
      <c r="Q30" s="19">
        <f t="shared" si="0"/>
        <v>7980.65</v>
      </c>
      <c r="S30" s="45">
        <v>15</v>
      </c>
      <c r="T30" s="18">
        <f>IF(L30&gt;$B$55,$C$56,IF(L30&gt;$B$54,$C$55,IF(L30&gt;$B$53,$C$54,IF(L30&gt;$B$52,$C$53,IF(L30&gt;$B$51,$C$52,IF(L30&gt;0,$C$51,0))))))</f>
        <v>0.17899999999999999</v>
      </c>
      <c r="U30" s="18">
        <f t="shared" ref="U30:Y45" si="1">IF(M30&gt;$B$55,$C$56,IF(M30&gt;$B$54,$C$55,IF(M30&gt;$B$53,$C$54,IF(M30&gt;$B$52,$C$53,IF(M30&gt;$B$51,$C$52,IF(M30&gt;0,$C$51,0))))))</f>
        <v>0.17899999999999999</v>
      </c>
      <c r="V30" s="18">
        <f t="shared" si="1"/>
        <v>0.17899999999999999</v>
      </c>
      <c r="W30" s="18">
        <f t="shared" si="1"/>
        <v>0.17899999999999999</v>
      </c>
      <c r="X30" s="18">
        <f t="shared" si="1"/>
        <v>0.17899999999999999</v>
      </c>
      <c r="Y30" s="18">
        <f t="shared" si="1"/>
        <v>0.17899999999999999</v>
      </c>
      <c r="Z30" s="20"/>
      <c r="AA30" s="38"/>
      <c r="AB30" s="45">
        <v>15</v>
      </c>
      <c r="AC30" s="17">
        <f>(IF(T30&lt;1, (12*C30+C30*C60)* (1+$C$24+T30)*$C$18*$C$21/12, (( 12*C30+C30*C60)* (1+$C$24)+12*T30)*$C$18*$C$21/12))</f>
        <v>7153.2629618688006</v>
      </c>
      <c r="AD30" s="17">
        <f t="shared" ref="AD30:AH45" si="2">(IF(U30&lt;1, (12*D30+D30*D60)* (1+$C$24+U30)*$C$18*$C$21/12, (( 12*D30+D30*D60)* (1+$C$24)+12*U30)*$C$18*$C$21/12))</f>
        <v>7621.0353225215995</v>
      </c>
      <c r="AE30" s="17">
        <f t="shared" si="2"/>
        <v>8142.8124766463989</v>
      </c>
      <c r="AF30" s="17">
        <f t="shared" si="2"/>
        <v>8855.1331789535998</v>
      </c>
      <c r="AG30" s="17">
        <f t="shared" si="2"/>
        <v>9587.8823300063996</v>
      </c>
      <c r="AH30" s="17">
        <f t="shared" si="2"/>
        <v>10069.938201455998</v>
      </c>
      <c r="AI30" s="38"/>
      <c r="AJ30" s="33"/>
      <c r="AK30" s="33"/>
    </row>
    <row r="31" spans="1:37" x14ac:dyDescent="0.2">
      <c r="A31" s="10"/>
      <c r="B31" s="45">
        <v>14</v>
      </c>
      <c r="C31" s="43">
        <v>5153.96</v>
      </c>
      <c r="D31" s="19">
        <v>5489.64</v>
      </c>
      <c r="E31" s="20">
        <v>5928.03</v>
      </c>
      <c r="F31" s="19">
        <v>6414.51</v>
      </c>
      <c r="G31" s="20">
        <v>6956.78</v>
      </c>
      <c r="H31" s="19">
        <v>7346.09</v>
      </c>
      <c r="I31" s="10"/>
      <c r="K31" s="45">
        <v>14</v>
      </c>
      <c r="L31" s="19">
        <f t="shared" si="0"/>
        <v>5153.96</v>
      </c>
      <c r="M31" s="19">
        <f t="shared" si="0"/>
        <v>5489.64</v>
      </c>
      <c r="N31" s="19">
        <f t="shared" si="0"/>
        <v>5928.03</v>
      </c>
      <c r="O31" s="19">
        <f t="shared" si="0"/>
        <v>6414.51</v>
      </c>
      <c r="P31" s="19">
        <f t="shared" si="0"/>
        <v>6956.78</v>
      </c>
      <c r="Q31" s="19">
        <f t="shared" si="0"/>
        <v>7346.09</v>
      </c>
      <c r="S31" s="45">
        <v>14</v>
      </c>
      <c r="T31" s="18">
        <f t="shared" ref="T31:Y47" si="3">IF(L31&gt;$B$55,$C$56,IF(L31&gt;$B$54,$C$55,IF(L31&gt;$B$53,$C$54,IF(L31&gt;$B$52,$C$53,IF(L31&gt;$B$51,$C$52,IF(L31&gt;0,$C$51,0))))))</f>
        <v>0.21099999999999999</v>
      </c>
      <c r="U31" s="18">
        <f t="shared" si="1"/>
        <v>0.21099999999999999</v>
      </c>
      <c r="V31" s="18">
        <f t="shared" si="1"/>
        <v>0.17899999999999999</v>
      </c>
      <c r="W31" s="18">
        <f t="shared" si="1"/>
        <v>0.17899999999999999</v>
      </c>
      <c r="X31" s="18">
        <f t="shared" si="1"/>
        <v>0.17899999999999999</v>
      </c>
      <c r="Y31" s="18">
        <f t="shared" si="1"/>
        <v>0.17899999999999999</v>
      </c>
      <c r="Z31" s="20"/>
      <c r="AA31" s="38"/>
      <c r="AB31" s="45">
        <v>14</v>
      </c>
      <c r="AC31" s="17">
        <f t="shared" ref="AC31:AH47" si="4">(IF(T31&lt;1, (12*C31+C31*C61)* (1+$C$24+T31)*$C$18*$C$21/12, (( 12*C31+C31*C61)* (1+$C$24)+12*T31)*$C$18*$C$21/12))</f>
        <v>6675.2803491584009</v>
      </c>
      <c r="AD31" s="17">
        <f t="shared" si="2"/>
        <v>7110.0447065856015</v>
      </c>
      <c r="AE31" s="17">
        <f t="shared" si="2"/>
        <v>7479.954108547201</v>
      </c>
      <c r="AF31" s="17">
        <f t="shared" si="2"/>
        <v>8093.7917704223992</v>
      </c>
      <c r="AG31" s="17">
        <f t="shared" si="2"/>
        <v>8778.0249329472008</v>
      </c>
      <c r="AH31" s="17">
        <f t="shared" si="2"/>
        <v>9269.2540485215995</v>
      </c>
      <c r="AI31" s="38"/>
      <c r="AJ31" s="33"/>
      <c r="AK31" s="33"/>
    </row>
    <row r="32" spans="1:37" x14ac:dyDescent="0.2">
      <c r="A32" s="10"/>
      <c r="B32" s="45">
        <v>13</v>
      </c>
      <c r="C32" s="43">
        <v>4767.62</v>
      </c>
      <c r="D32" s="19">
        <v>5135.53</v>
      </c>
      <c r="E32" s="20">
        <v>5554.35</v>
      </c>
      <c r="F32" s="19">
        <v>6009.06</v>
      </c>
      <c r="G32" s="20">
        <v>6544.14</v>
      </c>
      <c r="H32" s="19">
        <v>6834.5</v>
      </c>
      <c r="I32" s="10"/>
      <c r="K32" s="45">
        <v>13</v>
      </c>
      <c r="L32" s="19">
        <f t="shared" si="0"/>
        <v>4767.62</v>
      </c>
      <c r="M32" s="19">
        <f t="shared" si="0"/>
        <v>5135.53</v>
      </c>
      <c r="N32" s="19">
        <f t="shared" si="0"/>
        <v>5554.35</v>
      </c>
      <c r="O32" s="19">
        <f t="shared" si="0"/>
        <v>6009.06</v>
      </c>
      <c r="P32" s="19">
        <f t="shared" si="0"/>
        <v>6544.14</v>
      </c>
      <c r="Q32" s="19">
        <f t="shared" si="0"/>
        <v>6834.5</v>
      </c>
      <c r="S32" s="45">
        <v>13</v>
      </c>
      <c r="T32" s="18">
        <f t="shared" si="3"/>
        <v>0.21099999999999999</v>
      </c>
      <c r="U32" s="18">
        <f t="shared" si="1"/>
        <v>0.21099999999999999</v>
      </c>
      <c r="V32" s="18">
        <f t="shared" si="1"/>
        <v>0.17899999999999999</v>
      </c>
      <c r="W32" s="18">
        <f t="shared" si="1"/>
        <v>0.17899999999999999</v>
      </c>
      <c r="X32" s="18">
        <f t="shared" si="1"/>
        <v>0.17899999999999999</v>
      </c>
      <c r="Y32" s="18">
        <f t="shared" si="1"/>
        <v>0.17899999999999999</v>
      </c>
      <c r="Z32" s="20"/>
      <c r="AA32" s="38"/>
      <c r="AB32" s="45">
        <v>13</v>
      </c>
      <c r="AC32" s="17">
        <f t="shared" si="4"/>
        <v>6174.9024242047999</v>
      </c>
      <c r="AD32" s="17">
        <f t="shared" si="2"/>
        <v>6651.4102731712001</v>
      </c>
      <c r="AE32" s="17">
        <f t="shared" si="2"/>
        <v>7008.446836944001</v>
      </c>
      <c r="AF32" s="17">
        <f t="shared" si="2"/>
        <v>7582.1972958143997</v>
      </c>
      <c r="AG32" s="17">
        <f t="shared" si="2"/>
        <v>8257.3581577536006</v>
      </c>
      <c r="AH32" s="17">
        <f t="shared" si="2"/>
        <v>8623.7327332799996</v>
      </c>
      <c r="AI32" s="38"/>
      <c r="AJ32" s="33"/>
      <c r="AK32" s="33"/>
    </row>
    <row r="33" spans="1:37" s="21" customFormat="1" x14ac:dyDescent="0.2">
      <c r="A33" s="10"/>
      <c r="B33" s="45">
        <v>12</v>
      </c>
      <c r="C33" s="43">
        <v>4295.43</v>
      </c>
      <c r="D33" s="19">
        <v>4718.78</v>
      </c>
      <c r="E33" s="20">
        <v>5213.5200000000004</v>
      </c>
      <c r="F33" s="19">
        <v>5762.47</v>
      </c>
      <c r="G33" s="20">
        <v>6406.61</v>
      </c>
      <c r="H33" s="19">
        <v>6712.24</v>
      </c>
      <c r="I33" s="10"/>
      <c r="K33" s="45">
        <v>12</v>
      </c>
      <c r="L33" s="19">
        <f t="shared" si="0"/>
        <v>4295.43</v>
      </c>
      <c r="M33" s="19">
        <f t="shared" si="0"/>
        <v>4718.78</v>
      </c>
      <c r="N33" s="19">
        <f t="shared" si="0"/>
        <v>5213.5200000000004</v>
      </c>
      <c r="O33" s="19">
        <f t="shared" si="0"/>
        <v>5762.47</v>
      </c>
      <c r="P33" s="19">
        <f t="shared" si="0"/>
        <v>6406.61</v>
      </c>
      <c r="Q33" s="19">
        <f t="shared" si="0"/>
        <v>6712.24</v>
      </c>
      <c r="S33" s="45">
        <v>12</v>
      </c>
      <c r="T33" s="18">
        <f t="shared" si="3"/>
        <v>0.21099999999999999</v>
      </c>
      <c r="U33" s="18">
        <f t="shared" si="1"/>
        <v>0.21099999999999999</v>
      </c>
      <c r="V33" s="18">
        <f t="shared" si="1"/>
        <v>0.21099999999999999</v>
      </c>
      <c r="W33" s="18">
        <f t="shared" si="1"/>
        <v>0.17899999999999999</v>
      </c>
      <c r="X33" s="18">
        <f t="shared" si="1"/>
        <v>0.17899999999999999</v>
      </c>
      <c r="Y33" s="18">
        <f t="shared" si="1"/>
        <v>0.17899999999999999</v>
      </c>
      <c r="Z33" s="20"/>
      <c r="AA33" s="38"/>
      <c r="AB33" s="45">
        <v>12</v>
      </c>
      <c r="AC33" s="17">
        <f t="shared" si="4"/>
        <v>5645.5539795072</v>
      </c>
      <c r="AD33" s="17">
        <f t="shared" si="2"/>
        <v>6201.9698161578672</v>
      </c>
      <c r="AE33" s="17">
        <f t="shared" si="2"/>
        <v>6852.2146987008009</v>
      </c>
      <c r="AF33" s="17">
        <f t="shared" si="2"/>
        <v>7378.5099947328008</v>
      </c>
      <c r="AG33" s="17">
        <f t="shared" si="2"/>
        <v>8203.2940592063987</v>
      </c>
      <c r="AH33" s="17">
        <f t="shared" si="2"/>
        <v>8594.6356210176</v>
      </c>
      <c r="AI33" s="38"/>
      <c r="AJ33" s="35"/>
      <c r="AK33" s="35"/>
    </row>
    <row r="34" spans="1:37" x14ac:dyDescent="0.2">
      <c r="A34" s="10"/>
      <c r="B34" s="45">
        <v>11</v>
      </c>
      <c r="C34" s="43">
        <v>4153.3500000000004</v>
      </c>
      <c r="D34" s="19">
        <v>4542.72</v>
      </c>
      <c r="E34" s="20">
        <v>4908.59</v>
      </c>
      <c r="F34" s="19">
        <v>5305.54</v>
      </c>
      <c r="G34" s="20">
        <v>5848.79</v>
      </c>
      <c r="H34" s="19">
        <v>6154.45</v>
      </c>
      <c r="I34" s="10"/>
      <c r="K34" s="45">
        <v>11</v>
      </c>
      <c r="L34" s="19">
        <f t="shared" si="0"/>
        <v>4153.3500000000004</v>
      </c>
      <c r="M34" s="19">
        <f t="shared" si="0"/>
        <v>4542.72</v>
      </c>
      <c r="N34" s="19">
        <f t="shared" si="0"/>
        <v>4908.59</v>
      </c>
      <c r="O34" s="19">
        <f t="shared" si="0"/>
        <v>5305.54</v>
      </c>
      <c r="P34" s="19">
        <f t="shared" si="0"/>
        <v>5848.79</v>
      </c>
      <c r="Q34" s="19">
        <f t="shared" si="0"/>
        <v>6154.45</v>
      </c>
      <c r="S34" s="45">
        <v>11</v>
      </c>
      <c r="T34" s="18">
        <f t="shared" si="3"/>
        <v>0.21099999999999999</v>
      </c>
      <c r="U34" s="18">
        <f t="shared" si="1"/>
        <v>0.21099999999999999</v>
      </c>
      <c r="V34" s="18">
        <f t="shared" si="1"/>
        <v>0.21099999999999999</v>
      </c>
      <c r="W34" s="18">
        <f t="shared" si="1"/>
        <v>0.21099999999999999</v>
      </c>
      <c r="X34" s="18">
        <f t="shared" si="1"/>
        <v>0.17899999999999999</v>
      </c>
      <c r="Y34" s="18">
        <f t="shared" si="1"/>
        <v>0.17899999999999999</v>
      </c>
      <c r="Z34" s="20"/>
      <c r="AA34" s="38"/>
      <c r="AB34" s="45">
        <v>11</v>
      </c>
      <c r="AC34" s="17">
        <f t="shared" si="4"/>
        <v>5458.8159091840007</v>
      </c>
      <c r="AD34" s="17">
        <f t="shared" si="2"/>
        <v>5970.5712754687993</v>
      </c>
      <c r="AE34" s="17">
        <f t="shared" si="2"/>
        <v>6451.4402069802672</v>
      </c>
      <c r="AF34" s="17">
        <f t="shared" si="2"/>
        <v>6973.158091374934</v>
      </c>
      <c r="AG34" s="17">
        <f t="shared" si="2"/>
        <v>7489.0377688895996</v>
      </c>
      <c r="AH34" s="17">
        <f t="shared" si="2"/>
        <v>7880.4177439679997</v>
      </c>
      <c r="AI34" s="38"/>
      <c r="AJ34" s="33"/>
      <c r="AK34" s="33"/>
    </row>
    <row r="35" spans="1:37" x14ac:dyDescent="0.2">
      <c r="A35" s="10"/>
      <c r="B35" s="45">
        <v>10</v>
      </c>
      <c r="C35" s="43">
        <v>4012.19</v>
      </c>
      <c r="D35" s="19">
        <v>4317.28</v>
      </c>
      <c r="E35" s="20">
        <v>4664.1000000000004</v>
      </c>
      <c r="F35" s="19">
        <v>5040.24</v>
      </c>
      <c r="G35" s="20">
        <v>5459.1</v>
      </c>
      <c r="H35" s="19">
        <v>5596.64</v>
      </c>
      <c r="I35" s="10"/>
      <c r="K35" s="45">
        <v>10</v>
      </c>
      <c r="L35" s="19">
        <f t="shared" si="0"/>
        <v>4012.19</v>
      </c>
      <c r="M35" s="19">
        <f t="shared" si="0"/>
        <v>4317.28</v>
      </c>
      <c r="N35" s="19">
        <f t="shared" si="0"/>
        <v>4664.1000000000004</v>
      </c>
      <c r="O35" s="19">
        <f t="shared" si="0"/>
        <v>5040.24</v>
      </c>
      <c r="P35" s="19">
        <f t="shared" si="0"/>
        <v>5459.1</v>
      </c>
      <c r="Q35" s="19">
        <f t="shared" si="0"/>
        <v>5596.64</v>
      </c>
      <c r="S35" s="45">
        <v>10</v>
      </c>
      <c r="T35" s="18">
        <f t="shared" si="3"/>
        <v>0.21099999999999999</v>
      </c>
      <c r="U35" s="18">
        <f t="shared" si="1"/>
        <v>0.21099999999999999</v>
      </c>
      <c r="V35" s="18">
        <f t="shared" si="1"/>
        <v>0.21099999999999999</v>
      </c>
      <c r="W35" s="18">
        <f t="shared" si="1"/>
        <v>0.21099999999999999</v>
      </c>
      <c r="X35" s="18">
        <f t="shared" si="1"/>
        <v>0.21099999999999999</v>
      </c>
      <c r="Y35" s="18">
        <f t="shared" si="1"/>
        <v>0.17899999999999999</v>
      </c>
      <c r="Z35" s="20"/>
      <c r="AA35" s="38"/>
      <c r="AB35" s="45">
        <v>10</v>
      </c>
      <c r="AC35" s="17">
        <f t="shared" si="4"/>
        <v>5273.2870099242673</v>
      </c>
      <c r="AD35" s="17">
        <f t="shared" si="2"/>
        <v>5674.2717922645343</v>
      </c>
      <c r="AE35" s="17">
        <f t="shared" si="2"/>
        <v>6130.1029968640005</v>
      </c>
      <c r="AF35" s="17">
        <f t="shared" si="2"/>
        <v>6624.4699575295999</v>
      </c>
      <c r="AG35" s="17">
        <f t="shared" si="2"/>
        <v>7174.9845136639997</v>
      </c>
      <c r="AH35" s="17">
        <f t="shared" si="2"/>
        <v>7166.1742580736</v>
      </c>
      <c r="AI35" s="38"/>
      <c r="AJ35" s="33"/>
      <c r="AK35" s="33"/>
    </row>
    <row r="36" spans="1:37" x14ac:dyDescent="0.2">
      <c r="A36" s="10"/>
      <c r="B36" s="45" t="s">
        <v>22</v>
      </c>
      <c r="C36" s="43">
        <v>3901.48</v>
      </c>
      <c r="D36" s="19">
        <v>4173.6400000000003</v>
      </c>
      <c r="E36" s="20">
        <v>4469.6099999999997</v>
      </c>
      <c r="F36" s="19">
        <v>4788.53</v>
      </c>
      <c r="G36" s="20">
        <v>5131.37</v>
      </c>
      <c r="H36" s="19">
        <v>5377.14</v>
      </c>
      <c r="I36" s="10"/>
      <c r="K36" s="45" t="s">
        <v>22</v>
      </c>
      <c r="L36" s="19">
        <f t="shared" si="0"/>
        <v>3901.48</v>
      </c>
      <c r="M36" s="19">
        <f t="shared" si="0"/>
        <v>4173.6400000000003</v>
      </c>
      <c r="N36" s="19">
        <f t="shared" si="0"/>
        <v>4469.6099999999997</v>
      </c>
      <c r="O36" s="19">
        <f t="shared" si="0"/>
        <v>4788.53</v>
      </c>
      <c r="P36" s="19">
        <f t="shared" si="0"/>
        <v>5131.37</v>
      </c>
      <c r="Q36" s="19">
        <f t="shared" si="0"/>
        <v>5377.14</v>
      </c>
      <c r="S36" s="45" t="s">
        <v>22</v>
      </c>
      <c r="T36" s="18">
        <f t="shared" si="3"/>
        <v>0.21099999999999999</v>
      </c>
      <c r="U36" s="18">
        <f t="shared" si="1"/>
        <v>0.21099999999999999</v>
      </c>
      <c r="V36" s="18">
        <f t="shared" si="1"/>
        <v>0.21099999999999999</v>
      </c>
      <c r="W36" s="18">
        <f t="shared" si="1"/>
        <v>0.21099999999999999</v>
      </c>
      <c r="X36" s="18">
        <f t="shared" si="1"/>
        <v>0.21099999999999999</v>
      </c>
      <c r="Y36" s="18">
        <f t="shared" si="1"/>
        <v>0.21099999999999999</v>
      </c>
      <c r="Z36" s="20"/>
      <c r="AA36" s="38"/>
      <c r="AB36" s="45" t="s">
        <v>22</v>
      </c>
      <c r="AC36" s="17">
        <f t="shared" si="4"/>
        <v>5127.7790442325331</v>
      </c>
      <c r="AD36" s="17">
        <f t="shared" si="2"/>
        <v>5485.483388398934</v>
      </c>
      <c r="AE36" s="17">
        <f t="shared" si="2"/>
        <v>5874.4816054143994</v>
      </c>
      <c r="AF36" s="17">
        <f t="shared" si="2"/>
        <v>6293.6433831978675</v>
      </c>
      <c r="AG36" s="17">
        <f t="shared" si="2"/>
        <v>6744.2436086314674</v>
      </c>
      <c r="AH36" s="17">
        <f t="shared" si="2"/>
        <v>7067.2631437056007</v>
      </c>
      <c r="AI36" s="38"/>
      <c r="AJ36" s="33"/>
      <c r="AK36" s="33"/>
    </row>
    <row r="37" spans="1:37" x14ac:dyDescent="0.2">
      <c r="A37" s="10"/>
      <c r="B37" s="45" t="s">
        <v>12</v>
      </c>
      <c r="C37" s="43">
        <v>3676.89</v>
      </c>
      <c r="D37" s="19">
        <v>3929</v>
      </c>
      <c r="E37" s="20">
        <v>4089.07</v>
      </c>
      <c r="F37" s="19">
        <v>4562.79</v>
      </c>
      <c r="G37" s="20">
        <v>4843.49</v>
      </c>
      <c r="H37" s="19">
        <v>5168.6499999999996</v>
      </c>
      <c r="I37" s="10"/>
      <c r="K37" s="45" t="s">
        <v>12</v>
      </c>
      <c r="L37" s="19">
        <f t="shared" si="0"/>
        <v>3676.89</v>
      </c>
      <c r="M37" s="19">
        <f t="shared" si="0"/>
        <v>3929</v>
      </c>
      <c r="N37" s="19">
        <f t="shared" si="0"/>
        <v>4089.07</v>
      </c>
      <c r="O37" s="19">
        <f t="shared" si="0"/>
        <v>4562.79</v>
      </c>
      <c r="P37" s="19">
        <f t="shared" si="0"/>
        <v>4843.49</v>
      </c>
      <c r="Q37" s="19">
        <f t="shared" si="0"/>
        <v>5168.6499999999996</v>
      </c>
      <c r="S37" s="45" t="s">
        <v>12</v>
      </c>
      <c r="T37" s="18">
        <f t="shared" si="3"/>
        <v>0.21099999999999999</v>
      </c>
      <c r="U37" s="18">
        <f t="shared" si="1"/>
        <v>0.21099999999999999</v>
      </c>
      <c r="V37" s="18">
        <f t="shared" si="1"/>
        <v>0.21099999999999999</v>
      </c>
      <c r="W37" s="18">
        <f t="shared" si="1"/>
        <v>0.21099999999999999</v>
      </c>
      <c r="X37" s="18">
        <f t="shared" si="1"/>
        <v>0.21099999999999999</v>
      </c>
      <c r="Y37" s="18">
        <f t="shared" si="1"/>
        <v>0.21099999999999999</v>
      </c>
      <c r="Z37" s="20"/>
      <c r="AA37" s="38"/>
      <c r="AB37" s="45" t="s">
        <v>12</v>
      </c>
      <c r="AC37" s="17">
        <f t="shared" si="4"/>
        <v>4832.5967299455997</v>
      </c>
      <c r="AD37" s="17">
        <f t="shared" si="2"/>
        <v>5163.9490308266668</v>
      </c>
      <c r="AE37" s="17">
        <f t="shared" si="2"/>
        <v>5374.3316527061334</v>
      </c>
      <c r="AF37" s="17">
        <f t="shared" si="2"/>
        <v>5996.9496050816006</v>
      </c>
      <c r="AG37" s="17">
        <f t="shared" si="2"/>
        <v>6365.8782110762668</v>
      </c>
      <c r="AH37" s="17">
        <f t="shared" si="2"/>
        <v>6793.2413230293323</v>
      </c>
      <c r="AI37" s="38"/>
      <c r="AJ37" s="33"/>
      <c r="AK37" s="33"/>
    </row>
    <row r="38" spans="1:37" x14ac:dyDescent="0.2">
      <c r="A38" s="10"/>
      <c r="B38" s="45" t="s">
        <v>13</v>
      </c>
      <c r="C38" s="43">
        <v>3558.96</v>
      </c>
      <c r="D38" s="19">
        <v>3772.32</v>
      </c>
      <c r="E38" s="20">
        <v>3986.06</v>
      </c>
      <c r="F38" s="19">
        <v>4461.84</v>
      </c>
      <c r="G38" s="20">
        <v>4569.4799999999996</v>
      </c>
      <c r="H38" s="19">
        <v>4844.33</v>
      </c>
      <c r="I38" s="10"/>
      <c r="K38" s="45" t="s">
        <v>13</v>
      </c>
      <c r="L38" s="19">
        <f t="shared" si="0"/>
        <v>3558.96</v>
      </c>
      <c r="M38" s="19">
        <f t="shared" si="0"/>
        <v>3772.32</v>
      </c>
      <c r="N38" s="19">
        <f t="shared" si="0"/>
        <v>3986.06</v>
      </c>
      <c r="O38" s="19">
        <f t="shared" si="0"/>
        <v>4461.84</v>
      </c>
      <c r="P38" s="19">
        <f t="shared" si="0"/>
        <v>4569.4799999999996</v>
      </c>
      <c r="Q38" s="19">
        <f t="shared" si="0"/>
        <v>4844.33</v>
      </c>
      <c r="S38" s="45" t="s">
        <v>13</v>
      </c>
      <c r="T38" s="18">
        <f t="shared" si="3"/>
        <v>0.21099999999999999</v>
      </c>
      <c r="U38" s="18">
        <f t="shared" si="1"/>
        <v>0.21099999999999999</v>
      </c>
      <c r="V38" s="18">
        <f t="shared" si="1"/>
        <v>0.21099999999999999</v>
      </c>
      <c r="W38" s="18">
        <f t="shared" si="1"/>
        <v>0.21099999999999999</v>
      </c>
      <c r="X38" s="18">
        <f t="shared" si="1"/>
        <v>0.21099999999999999</v>
      </c>
      <c r="Y38" s="18">
        <f t="shared" si="1"/>
        <v>0.21099999999999999</v>
      </c>
      <c r="Z38" s="20"/>
      <c r="AA38" s="38"/>
      <c r="AB38" s="45" t="s">
        <v>13</v>
      </c>
      <c r="AC38" s="17">
        <f t="shared" si="4"/>
        <v>4677.5994000384007</v>
      </c>
      <c r="AD38" s="17">
        <f t="shared" si="2"/>
        <v>4958.021941452801</v>
      </c>
      <c r="AE38" s="17">
        <f t="shared" si="2"/>
        <v>5238.9439230890666</v>
      </c>
      <c r="AF38" s="17">
        <f t="shared" si="2"/>
        <v>5864.2693671936004</v>
      </c>
      <c r="AG38" s="17">
        <f t="shared" si="2"/>
        <v>6005.7423816191995</v>
      </c>
      <c r="AH38" s="17">
        <f t="shared" si="2"/>
        <v>6366.9822368298665</v>
      </c>
      <c r="AI38" s="38"/>
      <c r="AJ38" s="33"/>
      <c r="AK38" s="33"/>
    </row>
    <row r="39" spans="1:37" x14ac:dyDescent="0.2">
      <c r="A39" s="10"/>
      <c r="B39" s="45">
        <v>8</v>
      </c>
      <c r="C39" s="43">
        <v>3391.44</v>
      </c>
      <c r="D39" s="19">
        <v>3596.59</v>
      </c>
      <c r="E39" s="20">
        <v>3738.68</v>
      </c>
      <c r="F39" s="19">
        <v>3883.66</v>
      </c>
      <c r="G39" s="20">
        <v>4040.37</v>
      </c>
      <c r="H39" s="19">
        <v>4115.7299999999996</v>
      </c>
      <c r="I39" s="10"/>
      <c r="K39" s="45">
        <v>8</v>
      </c>
      <c r="L39" s="19">
        <f t="shared" si="0"/>
        <v>3391.44</v>
      </c>
      <c r="M39" s="19">
        <f t="shared" si="0"/>
        <v>3596.59</v>
      </c>
      <c r="N39" s="19">
        <f t="shared" si="0"/>
        <v>3738.68</v>
      </c>
      <c r="O39" s="19">
        <f t="shared" si="0"/>
        <v>3883.66</v>
      </c>
      <c r="P39" s="19">
        <f t="shared" si="0"/>
        <v>4040.37</v>
      </c>
      <c r="Q39" s="19">
        <f t="shared" si="0"/>
        <v>4115.7299999999996</v>
      </c>
      <c r="S39" s="45">
        <v>8</v>
      </c>
      <c r="T39" s="18">
        <f t="shared" si="3"/>
        <v>0.21099999999999999</v>
      </c>
      <c r="U39" s="18">
        <f t="shared" si="1"/>
        <v>0.21099999999999999</v>
      </c>
      <c r="V39" s="18">
        <f t="shared" si="1"/>
        <v>0.21099999999999999</v>
      </c>
      <c r="W39" s="18">
        <f t="shared" si="1"/>
        <v>0.21099999999999999</v>
      </c>
      <c r="X39" s="18">
        <f t="shared" si="1"/>
        <v>0.21099999999999999</v>
      </c>
      <c r="Y39" s="18">
        <f t="shared" si="1"/>
        <v>0.21099999999999999</v>
      </c>
      <c r="Z39" s="20"/>
      <c r="AA39" s="38"/>
      <c r="AB39" s="45">
        <v>8</v>
      </c>
      <c r="AC39" s="17">
        <f t="shared" si="4"/>
        <v>4507.3583323392004</v>
      </c>
      <c r="AD39" s="17">
        <f t="shared" si="2"/>
        <v>4780.0108226912007</v>
      </c>
      <c r="AE39" s="17">
        <f t="shared" si="2"/>
        <v>4968.8540708224</v>
      </c>
      <c r="AF39" s="17">
        <f t="shared" si="2"/>
        <v>5161.5382436288</v>
      </c>
      <c r="AG39" s="17">
        <f t="shared" si="2"/>
        <v>5369.8120518816004</v>
      </c>
      <c r="AH39" s="17">
        <f t="shared" si="2"/>
        <v>5469.9684821663986</v>
      </c>
      <c r="AI39" s="38"/>
      <c r="AJ39" s="33"/>
      <c r="AK39" s="33"/>
    </row>
    <row r="40" spans="1:37" x14ac:dyDescent="0.2">
      <c r="A40" s="10"/>
      <c r="B40" s="45">
        <v>7</v>
      </c>
      <c r="C40" s="43">
        <v>3205.23</v>
      </c>
      <c r="D40" s="19">
        <v>3441.58</v>
      </c>
      <c r="E40" s="20">
        <v>3582.38</v>
      </c>
      <c r="F40" s="19">
        <v>3724.47</v>
      </c>
      <c r="G40" s="20">
        <v>3860.94</v>
      </c>
      <c r="H40" s="19">
        <v>3935.06</v>
      </c>
      <c r="I40" s="10"/>
      <c r="K40" s="45">
        <v>7</v>
      </c>
      <c r="L40" s="19">
        <f t="shared" si="0"/>
        <v>3205.23</v>
      </c>
      <c r="M40" s="19">
        <f t="shared" si="0"/>
        <v>3441.58</v>
      </c>
      <c r="N40" s="19">
        <f t="shared" si="0"/>
        <v>3582.38</v>
      </c>
      <c r="O40" s="19">
        <f t="shared" si="0"/>
        <v>3724.47</v>
      </c>
      <c r="P40" s="19">
        <f t="shared" si="0"/>
        <v>3860.94</v>
      </c>
      <c r="Q40" s="19">
        <f t="shared" si="0"/>
        <v>3935.06</v>
      </c>
      <c r="S40" s="45">
        <v>7</v>
      </c>
      <c r="T40" s="18">
        <f t="shared" si="3"/>
        <v>0.21099999999999999</v>
      </c>
      <c r="U40" s="18">
        <f t="shared" si="1"/>
        <v>0.21099999999999999</v>
      </c>
      <c r="V40" s="18">
        <f t="shared" si="1"/>
        <v>0.21099999999999999</v>
      </c>
      <c r="W40" s="18">
        <f t="shared" si="1"/>
        <v>0.21099999999999999</v>
      </c>
      <c r="X40" s="18">
        <f t="shared" si="1"/>
        <v>0.21099999999999999</v>
      </c>
      <c r="Y40" s="18">
        <f t="shared" si="1"/>
        <v>0.21099999999999999</v>
      </c>
      <c r="Z40" s="20"/>
      <c r="AA40" s="38"/>
      <c r="AB40" s="45">
        <v>7</v>
      </c>
      <c r="AC40" s="17">
        <f t="shared" si="4"/>
        <v>4259.8778535264</v>
      </c>
      <c r="AD40" s="17">
        <f t="shared" si="2"/>
        <v>4573.9963818943997</v>
      </c>
      <c r="AE40" s="17">
        <f t="shared" si="2"/>
        <v>4761.1251688384</v>
      </c>
      <c r="AF40" s="17">
        <f t="shared" si="2"/>
        <v>4949.9684169696002</v>
      </c>
      <c r="AG40" s="17">
        <f t="shared" si="2"/>
        <v>5131.3424620992</v>
      </c>
      <c r="AH40" s="17">
        <f t="shared" si="2"/>
        <v>5229.8508831808003</v>
      </c>
      <c r="AI40" s="38"/>
      <c r="AJ40" s="33"/>
      <c r="AK40" s="33"/>
    </row>
    <row r="41" spans="1:37" x14ac:dyDescent="0.2">
      <c r="A41" s="10"/>
      <c r="B41" s="45">
        <v>6</v>
      </c>
      <c r="C41" s="43">
        <v>3152.04</v>
      </c>
      <c r="D41" s="19">
        <v>3346.55</v>
      </c>
      <c r="E41" s="20">
        <v>3482.94</v>
      </c>
      <c r="F41" s="19">
        <v>3617.92</v>
      </c>
      <c r="G41" s="20">
        <v>3750.49</v>
      </c>
      <c r="H41" s="19">
        <v>3819.26</v>
      </c>
      <c r="I41" s="10"/>
      <c r="K41" s="45">
        <v>6</v>
      </c>
      <c r="L41" s="19">
        <f t="shared" si="0"/>
        <v>3152.04</v>
      </c>
      <c r="M41" s="19">
        <f t="shared" si="0"/>
        <v>3346.55</v>
      </c>
      <c r="N41" s="19">
        <f t="shared" si="0"/>
        <v>3482.94</v>
      </c>
      <c r="O41" s="19">
        <f t="shared" si="0"/>
        <v>3617.92</v>
      </c>
      <c r="P41" s="19">
        <f t="shared" si="0"/>
        <v>3750.49</v>
      </c>
      <c r="Q41" s="19">
        <f t="shared" si="0"/>
        <v>3819.26</v>
      </c>
      <c r="S41" s="45">
        <v>6</v>
      </c>
      <c r="T41" s="18">
        <f t="shared" si="3"/>
        <v>0.21099999999999999</v>
      </c>
      <c r="U41" s="18">
        <f t="shared" si="1"/>
        <v>0.21099999999999999</v>
      </c>
      <c r="V41" s="18">
        <f t="shared" si="1"/>
        <v>0.21099999999999999</v>
      </c>
      <c r="W41" s="18">
        <f t="shared" si="1"/>
        <v>0.21099999999999999</v>
      </c>
      <c r="X41" s="18">
        <f t="shared" si="1"/>
        <v>0.21099999999999999</v>
      </c>
      <c r="Y41" s="18">
        <f t="shared" si="1"/>
        <v>0.21099999999999999</v>
      </c>
      <c r="Z41" s="20"/>
      <c r="AA41" s="38"/>
      <c r="AB41" s="45">
        <v>6</v>
      </c>
      <c r="AC41" s="17">
        <f t="shared" si="4"/>
        <v>4189.1862329471996</v>
      </c>
      <c r="AD41" s="17">
        <f t="shared" si="2"/>
        <v>4447.6977411040007</v>
      </c>
      <c r="AE41" s="17">
        <f t="shared" si="2"/>
        <v>4628.9654630592004</v>
      </c>
      <c r="AF41" s="17">
        <f t="shared" si="2"/>
        <v>4808.3592390656004</v>
      </c>
      <c r="AG41" s="17">
        <f t="shared" si="2"/>
        <v>4984.5500294431995</v>
      </c>
      <c r="AH41" s="17">
        <f t="shared" si="2"/>
        <v>5075.9480882368007</v>
      </c>
      <c r="AI41" s="38"/>
      <c r="AJ41" s="33"/>
      <c r="AK41" s="33"/>
    </row>
    <row r="42" spans="1:37" x14ac:dyDescent="0.2">
      <c r="A42" s="10"/>
      <c r="B42" s="45">
        <v>5</v>
      </c>
      <c r="C42" s="43">
        <v>3038.99</v>
      </c>
      <c r="D42" s="19">
        <v>3227.67</v>
      </c>
      <c r="E42" s="20">
        <v>3355.11</v>
      </c>
      <c r="F42" s="19">
        <v>3490.06</v>
      </c>
      <c r="G42" s="20">
        <v>3615.47</v>
      </c>
      <c r="H42" s="19">
        <v>3680.28</v>
      </c>
      <c r="I42" s="10"/>
      <c r="K42" s="45">
        <v>5</v>
      </c>
      <c r="L42" s="19">
        <f t="shared" si="0"/>
        <v>3038.99</v>
      </c>
      <c r="M42" s="19">
        <f t="shared" si="0"/>
        <v>3227.67</v>
      </c>
      <c r="N42" s="19">
        <f t="shared" si="0"/>
        <v>3355.11</v>
      </c>
      <c r="O42" s="19">
        <f t="shared" si="0"/>
        <v>3490.06</v>
      </c>
      <c r="P42" s="19">
        <f t="shared" si="0"/>
        <v>3615.47</v>
      </c>
      <c r="Q42" s="19">
        <f t="shared" si="0"/>
        <v>3680.28</v>
      </c>
      <c r="S42" s="45">
        <v>5</v>
      </c>
      <c r="T42" s="18">
        <f t="shared" si="3"/>
        <v>0.21099999999999999</v>
      </c>
      <c r="U42" s="18">
        <f t="shared" si="1"/>
        <v>0.21099999999999999</v>
      </c>
      <c r="V42" s="18">
        <f t="shared" si="1"/>
        <v>0.21099999999999999</v>
      </c>
      <c r="W42" s="18">
        <f t="shared" si="1"/>
        <v>0.21099999999999999</v>
      </c>
      <c r="X42" s="18">
        <f t="shared" si="1"/>
        <v>0.21099999999999999</v>
      </c>
      <c r="Y42" s="18">
        <f t="shared" si="1"/>
        <v>0.21099999999999999</v>
      </c>
      <c r="Z42" s="20"/>
      <c r="AA42" s="38"/>
      <c r="AB42" s="45">
        <v>5</v>
      </c>
      <c r="AC42" s="17">
        <f t="shared" si="4"/>
        <v>4038.9382971231994</v>
      </c>
      <c r="AD42" s="17">
        <f t="shared" si="2"/>
        <v>4289.7015039456001</v>
      </c>
      <c r="AE42" s="17">
        <f t="shared" si="2"/>
        <v>4459.0743207648002</v>
      </c>
      <c r="AF42" s="17">
        <f t="shared" si="2"/>
        <v>4638.4282255808002</v>
      </c>
      <c r="AG42" s="17">
        <f t="shared" si="2"/>
        <v>4805.1030918495999</v>
      </c>
      <c r="AH42" s="17">
        <f t="shared" si="2"/>
        <v>4891.2381535104005</v>
      </c>
      <c r="AI42" s="38"/>
      <c r="AJ42" s="33"/>
      <c r="AK42" s="33"/>
    </row>
    <row r="43" spans="1:37" x14ac:dyDescent="0.2">
      <c r="A43" s="10"/>
      <c r="B43" s="45">
        <v>4</v>
      </c>
      <c r="C43" s="43">
        <v>2912.62</v>
      </c>
      <c r="D43" s="19">
        <v>3103.55</v>
      </c>
      <c r="E43" s="20">
        <v>3263.75</v>
      </c>
      <c r="F43" s="19">
        <v>3363.48</v>
      </c>
      <c r="G43" s="20">
        <v>3463.2</v>
      </c>
      <c r="H43" s="19">
        <v>3521.6</v>
      </c>
      <c r="I43" s="10"/>
      <c r="K43" s="45">
        <v>4</v>
      </c>
      <c r="L43" s="19">
        <f t="shared" si="0"/>
        <v>2912.62</v>
      </c>
      <c r="M43" s="19">
        <f t="shared" si="0"/>
        <v>3103.55</v>
      </c>
      <c r="N43" s="19">
        <f t="shared" si="0"/>
        <v>3263.75</v>
      </c>
      <c r="O43" s="19">
        <f t="shared" si="0"/>
        <v>3363.48</v>
      </c>
      <c r="P43" s="19">
        <f t="shared" si="0"/>
        <v>3463.2</v>
      </c>
      <c r="Q43" s="19">
        <f t="shared" si="0"/>
        <v>3521.6</v>
      </c>
      <c r="S43" s="45">
        <v>4</v>
      </c>
      <c r="T43" s="18">
        <f t="shared" si="3"/>
        <v>0.21099999999999999</v>
      </c>
      <c r="U43" s="18">
        <f t="shared" si="1"/>
        <v>0.21099999999999999</v>
      </c>
      <c r="V43" s="18">
        <f t="shared" si="1"/>
        <v>0.21099999999999999</v>
      </c>
      <c r="W43" s="18">
        <f t="shared" si="1"/>
        <v>0.21099999999999999</v>
      </c>
      <c r="X43" s="18">
        <f t="shared" si="1"/>
        <v>0.21099999999999999</v>
      </c>
      <c r="Y43" s="18">
        <f t="shared" si="1"/>
        <v>0.21099999999999999</v>
      </c>
      <c r="Z43" s="20"/>
      <c r="AA43" s="38"/>
      <c r="AB43" s="45">
        <v>4</v>
      </c>
      <c r="AC43" s="17">
        <f t="shared" si="4"/>
        <v>3870.9875527616005</v>
      </c>
      <c r="AD43" s="17">
        <f t="shared" si="2"/>
        <v>4124.7410988640004</v>
      </c>
      <c r="AE43" s="17">
        <f t="shared" si="2"/>
        <v>4337.6532556000002</v>
      </c>
      <c r="AF43" s="17">
        <f t="shared" si="2"/>
        <v>4470.1983828864004</v>
      </c>
      <c r="AG43" s="17">
        <f t="shared" si="2"/>
        <v>4602.7302197759991</v>
      </c>
      <c r="AH43" s="17">
        <f t="shared" si="2"/>
        <v>4680.3461370880004</v>
      </c>
      <c r="AI43" s="38"/>
      <c r="AJ43" s="33"/>
      <c r="AK43" s="33"/>
    </row>
    <row r="44" spans="1:37" x14ac:dyDescent="0.2">
      <c r="A44" s="10"/>
      <c r="B44" s="45">
        <v>3</v>
      </c>
      <c r="C44" s="43">
        <v>2872.69</v>
      </c>
      <c r="D44" s="19">
        <v>3078.02</v>
      </c>
      <c r="E44" s="20">
        <v>3127.99</v>
      </c>
      <c r="F44" s="19">
        <v>3242.21</v>
      </c>
      <c r="G44" s="20">
        <v>3327.92</v>
      </c>
      <c r="H44" s="19">
        <v>3406.43</v>
      </c>
      <c r="I44" s="10"/>
      <c r="K44" s="45">
        <v>3</v>
      </c>
      <c r="L44" s="19">
        <f t="shared" si="0"/>
        <v>2872.69</v>
      </c>
      <c r="M44" s="19">
        <f t="shared" si="0"/>
        <v>3078.02</v>
      </c>
      <c r="N44" s="19">
        <f t="shared" si="0"/>
        <v>3127.99</v>
      </c>
      <c r="O44" s="19">
        <f t="shared" si="0"/>
        <v>3242.21</v>
      </c>
      <c r="P44" s="19">
        <f t="shared" si="0"/>
        <v>3327.92</v>
      </c>
      <c r="Q44" s="19">
        <f t="shared" si="0"/>
        <v>3406.43</v>
      </c>
      <c r="S44" s="45">
        <v>3</v>
      </c>
      <c r="T44" s="18">
        <f t="shared" si="3"/>
        <v>0.21099999999999999</v>
      </c>
      <c r="U44" s="18">
        <f t="shared" si="1"/>
        <v>0.21099999999999999</v>
      </c>
      <c r="V44" s="18">
        <f t="shared" si="1"/>
        <v>0.21099999999999999</v>
      </c>
      <c r="W44" s="18">
        <f t="shared" si="1"/>
        <v>0.21099999999999999</v>
      </c>
      <c r="X44" s="18">
        <f t="shared" si="1"/>
        <v>0.21099999999999999</v>
      </c>
      <c r="Y44" s="18">
        <f t="shared" si="1"/>
        <v>0.21099999999999999</v>
      </c>
      <c r="Z44" s="20"/>
      <c r="AA44" s="38"/>
      <c r="AB44" s="45">
        <v>3</v>
      </c>
      <c r="AC44" s="17">
        <f t="shared" si="4"/>
        <v>3817.9189983391993</v>
      </c>
      <c r="AD44" s="17">
        <f t="shared" si="2"/>
        <v>4090.8107158336002</v>
      </c>
      <c r="AE44" s="17">
        <f t="shared" si="2"/>
        <v>4157.2228286432</v>
      </c>
      <c r="AF44" s="17">
        <f t="shared" si="2"/>
        <v>4309.0257408928001</v>
      </c>
      <c r="AG44" s="17">
        <f t="shared" si="2"/>
        <v>4422.9377318656007</v>
      </c>
      <c r="AH44" s="17">
        <f t="shared" si="2"/>
        <v>4527.2806371424003</v>
      </c>
      <c r="AI44" s="38"/>
      <c r="AJ44" s="33"/>
      <c r="AK44" s="33"/>
    </row>
    <row r="45" spans="1:37" x14ac:dyDescent="0.2">
      <c r="A45" s="10"/>
      <c r="B45" s="45" t="s">
        <v>23</v>
      </c>
      <c r="C45" s="43">
        <v>2711.6</v>
      </c>
      <c r="D45" s="19">
        <v>2945.82</v>
      </c>
      <c r="E45" s="20">
        <v>3031.62</v>
      </c>
      <c r="F45" s="19">
        <v>3146.03</v>
      </c>
      <c r="G45" s="20">
        <v>3224.63</v>
      </c>
      <c r="H45" s="19">
        <v>3339.97</v>
      </c>
      <c r="I45" s="10"/>
      <c r="K45" s="45" t="s">
        <v>23</v>
      </c>
      <c r="L45" s="19">
        <f t="shared" si="0"/>
        <v>2711.6</v>
      </c>
      <c r="M45" s="19">
        <f t="shared" si="0"/>
        <v>2945.82</v>
      </c>
      <c r="N45" s="19">
        <f t="shared" si="0"/>
        <v>3031.62</v>
      </c>
      <c r="O45" s="19">
        <f t="shared" si="0"/>
        <v>3146.03</v>
      </c>
      <c r="P45" s="19">
        <f t="shared" si="0"/>
        <v>3224.63</v>
      </c>
      <c r="Q45" s="19">
        <f t="shared" si="0"/>
        <v>3339.97</v>
      </c>
      <c r="S45" s="45" t="s">
        <v>23</v>
      </c>
      <c r="T45" s="18">
        <f t="shared" si="3"/>
        <v>0.21099999999999999</v>
      </c>
      <c r="U45" s="18">
        <f t="shared" si="1"/>
        <v>0.21099999999999999</v>
      </c>
      <c r="V45" s="18">
        <f t="shared" si="1"/>
        <v>0.21099999999999999</v>
      </c>
      <c r="W45" s="18">
        <f t="shared" si="1"/>
        <v>0.21099999999999999</v>
      </c>
      <c r="X45" s="18">
        <f t="shared" si="1"/>
        <v>0.21099999999999999</v>
      </c>
      <c r="Y45" s="18">
        <f t="shared" si="1"/>
        <v>0.21099999999999999</v>
      </c>
      <c r="Z45" s="20"/>
      <c r="AA45" s="38"/>
      <c r="AB45" s="45" t="s">
        <v>23</v>
      </c>
      <c r="AC45" s="17">
        <f t="shared" si="4"/>
        <v>3603.8239962879998</v>
      </c>
      <c r="AD45" s="17">
        <f t="shared" si="2"/>
        <v>3915.1116701376</v>
      </c>
      <c r="AE45" s="17">
        <f t="shared" si="2"/>
        <v>4029.1432746816008</v>
      </c>
      <c r="AF45" s="17">
        <f t="shared" si="2"/>
        <v>4181.1987044704001</v>
      </c>
      <c r="AG45" s="17">
        <f t="shared" si="2"/>
        <v>4285.6612233183996</v>
      </c>
      <c r="AH45" s="17">
        <f t="shared" si="2"/>
        <v>4438.9526600096005</v>
      </c>
      <c r="AI45" s="38"/>
      <c r="AJ45" s="33"/>
      <c r="AK45" s="33"/>
    </row>
    <row r="46" spans="1:37" x14ac:dyDescent="0.2">
      <c r="A46" s="10"/>
      <c r="B46" s="45">
        <v>2</v>
      </c>
      <c r="C46" s="22">
        <v>2692.16</v>
      </c>
      <c r="D46" s="15">
        <v>2894.28</v>
      </c>
      <c r="E46" s="16">
        <v>2944.67</v>
      </c>
      <c r="F46" s="15">
        <v>3016.58</v>
      </c>
      <c r="G46" s="16">
        <v>3174.63</v>
      </c>
      <c r="H46" s="15">
        <v>3339.97</v>
      </c>
      <c r="I46" s="10"/>
      <c r="K46" s="45">
        <v>2</v>
      </c>
      <c r="L46" s="19">
        <f t="shared" si="0"/>
        <v>2692.16</v>
      </c>
      <c r="M46" s="19">
        <f t="shared" si="0"/>
        <v>2894.28</v>
      </c>
      <c r="N46" s="19">
        <f t="shared" si="0"/>
        <v>2944.67</v>
      </c>
      <c r="O46" s="19">
        <f t="shared" si="0"/>
        <v>3016.58</v>
      </c>
      <c r="P46" s="19">
        <f t="shared" si="0"/>
        <v>3174.63</v>
      </c>
      <c r="Q46" s="19">
        <f t="shared" si="0"/>
        <v>3339.97</v>
      </c>
      <c r="S46" s="45">
        <v>2</v>
      </c>
      <c r="T46" s="18">
        <f t="shared" si="3"/>
        <v>0.21099999999999999</v>
      </c>
      <c r="U46" s="18">
        <f t="shared" si="3"/>
        <v>0.21099999999999999</v>
      </c>
      <c r="V46" s="18">
        <f t="shared" si="3"/>
        <v>0.21099999999999999</v>
      </c>
      <c r="W46" s="18">
        <f t="shared" si="3"/>
        <v>0.21099999999999999</v>
      </c>
      <c r="X46" s="18">
        <f t="shared" si="3"/>
        <v>0.21099999999999999</v>
      </c>
      <c r="Y46" s="18">
        <f t="shared" si="3"/>
        <v>0.21099999999999999</v>
      </c>
      <c r="Z46" s="20"/>
      <c r="AA46" s="38"/>
      <c r="AB46" s="45">
        <v>2</v>
      </c>
      <c r="AC46" s="17">
        <f t="shared" si="4"/>
        <v>3577.9874649088001</v>
      </c>
      <c r="AD46" s="17">
        <f t="shared" si="4"/>
        <v>3846.6129650304006</v>
      </c>
      <c r="AE46" s="17">
        <f t="shared" si="4"/>
        <v>3913.5832745056</v>
      </c>
      <c r="AF46" s="17">
        <f t="shared" si="4"/>
        <v>4009.1545178944002</v>
      </c>
      <c r="AG46" s="17">
        <f t="shared" si="4"/>
        <v>4219.2092393184003</v>
      </c>
      <c r="AH46" s="17">
        <f t="shared" si="4"/>
        <v>4438.9526600096005</v>
      </c>
      <c r="AI46" s="38"/>
      <c r="AJ46" s="33"/>
      <c r="AK46" s="33"/>
    </row>
    <row r="47" spans="1:37" x14ac:dyDescent="0.2">
      <c r="A47" s="10"/>
      <c r="B47" s="46">
        <v>1</v>
      </c>
      <c r="C47" s="44"/>
      <c r="D47" s="24">
        <v>2465.52</v>
      </c>
      <c r="E47" s="25">
        <v>2498.86</v>
      </c>
      <c r="F47" s="24">
        <v>2540.5500000000002</v>
      </c>
      <c r="G47" s="25">
        <v>2579.42</v>
      </c>
      <c r="H47" s="24">
        <v>2679.47</v>
      </c>
      <c r="I47" s="10"/>
      <c r="K47" s="46">
        <v>1</v>
      </c>
      <c r="L47" s="26">
        <f t="shared" si="0"/>
        <v>0</v>
      </c>
      <c r="M47" s="26">
        <f t="shared" si="0"/>
        <v>2465.52</v>
      </c>
      <c r="N47" s="26">
        <f t="shared" si="0"/>
        <v>2498.86</v>
      </c>
      <c r="O47" s="26">
        <f t="shared" si="0"/>
        <v>2540.5500000000002</v>
      </c>
      <c r="P47" s="26">
        <f t="shared" si="0"/>
        <v>2579.42</v>
      </c>
      <c r="Q47" s="26">
        <f t="shared" si="0"/>
        <v>2679.47</v>
      </c>
      <c r="S47" s="46">
        <v>1</v>
      </c>
      <c r="T47" s="27">
        <f t="shared" si="3"/>
        <v>0</v>
      </c>
      <c r="U47" s="27">
        <f t="shared" si="3"/>
        <v>0.21099999999999999</v>
      </c>
      <c r="V47" s="27">
        <f t="shared" si="3"/>
        <v>0.21099999999999999</v>
      </c>
      <c r="W47" s="27">
        <f t="shared" si="3"/>
        <v>0.21099999999999999</v>
      </c>
      <c r="X47" s="27">
        <f t="shared" si="3"/>
        <v>0.21099999999999999</v>
      </c>
      <c r="Y47" s="27">
        <f t="shared" si="3"/>
        <v>0.21099999999999999</v>
      </c>
      <c r="Z47" s="20"/>
      <c r="AA47" s="38"/>
      <c r="AB47" s="46">
        <v>1</v>
      </c>
      <c r="AC47" s="28">
        <f t="shared" si="4"/>
        <v>0</v>
      </c>
      <c r="AD47" s="28">
        <f t="shared" si="4"/>
        <v>3276.7739118335999</v>
      </c>
      <c r="AE47" s="28">
        <f t="shared" si="4"/>
        <v>3321.0840947647998</v>
      </c>
      <c r="AF47" s="28">
        <f t="shared" si="4"/>
        <v>3376.4917590240002</v>
      </c>
      <c r="AG47" s="28">
        <f t="shared" si="4"/>
        <v>3428.1515313856003</v>
      </c>
      <c r="AH47" s="28">
        <f t="shared" si="4"/>
        <v>3561.1219513696001</v>
      </c>
      <c r="AI47" s="38"/>
      <c r="AJ47" s="33"/>
      <c r="AK47" s="33"/>
    </row>
    <row r="48" spans="1:37" x14ac:dyDescent="0.2">
      <c r="A48" s="10"/>
      <c r="B48" s="10"/>
      <c r="C48" s="10"/>
      <c r="D48" s="10"/>
      <c r="E48" s="10"/>
      <c r="F48" s="10"/>
      <c r="G48" s="10"/>
      <c r="H48" s="10"/>
      <c r="I48" s="10"/>
      <c r="K48" s="52"/>
      <c r="L48" s="20"/>
      <c r="M48" s="20"/>
      <c r="N48" s="20"/>
      <c r="O48" s="20"/>
      <c r="P48" s="20"/>
      <c r="Q48" s="20"/>
      <c r="S48" s="52"/>
      <c r="T48" s="48"/>
      <c r="U48" s="48"/>
      <c r="V48" s="48"/>
      <c r="W48" s="48"/>
      <c r="X48" s="48"/>
      <c r="Y48" s="48"/>
      <c r="Z48" s="20"/>
      <c r="AA48" s="38"/>
      <c r="AB48" s="38"/>
      <c r="AC48" s="38"/>
      <c r="AD48" s="38"/>
      <c r="AE48" s="38"/>
      <c r="AF48" s="38"/>
      <c r="AG48" s="38"/>
      <c r="AH48" s="38"/>
      <c r="AI48" s="38"/>
      <c r="AJ48" s="33"/>
      <c r="AK48" s="33"/>
    </row>
    <row r="49" spans="1:37" x14ac:dyDescent="0.2">
      <c r="A49" s="10"/>
      <c r="B49" s="70" t="s">
        <v>17</v>
      </c>
      <c r="C49" s="71"/>
      <c r="D49" s="51"/>
      <c r="E49" s="51"/>
      <c r="F49" s="51"/>
      <c r="G49" s="51"/>
      <c r="H49" s="51"/>
      <c r="I49" s="10"/>
      <c r="K49" s="52"/>
      <c r="L49" s="20"/>
      <c r="M49" s="20"/>
      <c r="N49" s="20"/>
      <c r="O49" s="20"/>
      <c r="P49" s="20"/>
      <c r="Q49" s="20"/>
      <c r="S49" s="52"/>
      <c r="T49" s="48"/>
      <c r="U49" s="48"/>
      <c r="V49" s="48"/>
      <c r="W49" s="48"/>
      <c r="X49" s="48"/>
      <c r="Y49" s="48"/>
      <c r="Z49" s="20"/>
      <c r="AA49" s="35"/>
      <c r="AB49" s="52"/>
      <c r="AC49" s="20"/>
      <c r="AD49" s="20"/>
      <c r="AE49" s="20"/>
      <c r="AF49" s="20"/>
      <c r="AG49" s="20"/>
      <c r="AH49" s="20"/>
      <c r="AI49" s="35"/>
      <c r="AJ49" s="33"/>
      <c r="AK49" s="33"/>
    </row>
    <row r="50" spans="1:37" x14ac:dyDescent="0.2">
      <c r="A50" s="10"/>
      <c r="B50" s="2" t="s">
        <v>1</v>
      </c>
      <c r="C50" s="3" t="s">
        <v>14</v>
      </c>
      <c r="D50" s="51"/>
      <c r="E50" s="51"/>
      <c r="F50" s="51"/>
      <c r="G50" s="51"/>
      <c r="H50" s="51"/>
      <c r="I50" s="10"/>
      <c r="K50" s="52"/>
      <c r="L50" s="20"/>
      <c r="M50" s="20"/>
      <c r="N50" s="20"/>
      <c r="O50" s="20"/>
      <c r="P50" s="20"/>
      <c r="Q50" s="20"/>
      <c r="S50" s="52"/>
      <c r="T50" s="48"/>
      <c r="U50" s="48"/>
      <c r="V50" s="48"/>
      <c r="W50" s="48"/>
      <c r="X50" s="48"/>
      <c r="Y50" s="48"/>
      <c r="Z50" s="20"/>
      <c r="AA50" s="35"/>
      <c r="AB50" s="52"/>
      <c r="AC50" s="20"/>
      <c r="AD50" s="20"/>
      <c r="AE50" s="20"/>
      <c r="AF50" s="20"/>
      <c r="AG50" s="20"/>
      <c r="AH50" s="20"/>
      <c r="AI50" s="35"/>
      <c r="AJ50" s="33"/>
      <c r="AK50" s="33"/>
    </row>
    <row r="51" spans="1:37" x14ac:dyDescent="0.2">
      <c r="A51" s="10"/>
      <c r="B51" s="6">
        <v>556</v>
      </c>
      <c r="C51" s="7">
        <v>0.28220000000000001</v>
      </c>
      <c r="D51" s="51"/>
      <c r="E51" s="51"/>
      <c r="F51" s="51"/>
      <c r="G51" s="51"/>
      <c r="H51" s="51"/>
      <c r="I51" s="10"/>
      <c r="K51" s="52"/>
      <c r="L51" s="20"/>
      <c r="M51" s="20"/>
      <c r="N51" s="20"/>
      <c r="O51" s="20"/>
      <c r="P51" s="20"/>
      <c r="Q51" s="20"/>
      <c r="S51" s="52"/>
      <c r="T51" s="48"/>
      <c r="U51" s="48"/>
      <c r="V51" s="48"/>
      <c r="W51" s="48"/>
      <c r="X51" s="48"/>
      <c r="Y51" s="48"/>
      <c r="Z51" s="20"/>
      <c r="AA51" s="35"/>
      <c r="AB51" s="52"/>
      <c r="AC51" s="20"/>
      <c r="AD51" s="20"/>
      <c r="AE51" s="20"/>
      <c r="AF51" s="20"/>
      <c r="AG51" s="20"/>
      <c r="AH51" s="20"/>
      <c r="AI51" s="35"/>
      <c r="AJ51" s="33"/>
      <c r="AK51" s="33"/>
    </row>
    <row r="52" spans="1:37" x14ac:dyDescent="0.2">
      <c r="A52" s="10"/>
      <c r="B52" s="6">
        <v>925.82</v>
      </c>
      <c r="C52" s="7">
        <v>0.25</v>
      </c>
      <c r="D52" s="51"/>
      <c r="E52" s="51"/>
      <c r="F52" s="51"/>
      <c r="G52" s="51"/>
      <c r="H52" s="51"/>
      <c r="I52" s="10"/>
      <c r="K52" s="52"/>
      <c r="L52" s="20"/>
      <c r="M52" s="20"/>
      <c r="N52" s="20"/>
      <c r="O52" s="20"/>
      <c r="P52" s="20"/>
      <c r="Q52" s="20"/>
      <c r="S52" s="52"/>
      <c r="T52" s="48"/>
      <c r="U52" s="48"/>
      <c r="V52" s="48"/>
      <c r="W52" s="48"/>
      <c r="X52" s="48"/>
      <c r="Y52" s="48"/>
      <c r="Z52" s="20"/>
      <c r="AA52" s="35"/>
      <c r="AB52" s="52"/>
      <c r="AC52" s="20"/>
      <c r="AD52" s="20"/>
      <c r="AE52" s="20"/>
      <c r="AF52" s="20"/>
      <c r="AG52" s="20"/>
      <c r="AH52" s="20"/>
      <c r="AI52" s="35"/>
      <c r="AJ52" s="33"/>
      <c r="AK52" s="33"/>
    </row>
    <row r="53" spans="1:37" x14ac:dyDescent="0.2">
      <c r="A53" s="10"/>
      <c r="B53" s="6">
        <v>2000</v>
      </c>
      <c r="C53" s="7">
        <v>0.21099999999999999</v>
      </c>
      <c r="D53" s="51"/>
      <c r="E53" s="51"/>
      <c r="F53" s="51"/>
      <c r="G53" s="51"/>
      <c r="H53" s="51"/>
      <c r="I53" s="10"/>
      <c r="K53" s="52"/>
      <c r="L53" s="20"/>
      <c r="M53" s="20"/>
      <c r="N53" s="20"/>
      <c r="O53" s="20"/>
      <c r="P53" s="20"/>
      <c r="Q53" s="20"/>
      <c r="S53" s="52"/>
      <c r="T53" s="48"/>
      <c r="U53" s="48"/>
      <c r="V53" s="48"/>
      <c r="W53" s="48"/>
      <c r="X53" s="48"/>
      <c r="Y53" s="48"/>
      <c r="Z53" s="20"/>
      <c r="AA53" s="35"/>
      <c r="AB53" s="52"/>
      <c r="AC53" s="20"/>
      <c r="AD53" s="20"/>
      <c r="AE53" s="20"/>
      <c r="AF53" s="20"/>
      <c r="AG53" s="20"/>
      <c r="AH53" s="20"/>
      <c r="AI53" s="35"/>
      <c r="AJ53" s="33"/>
      <c r="AK53" s="33"/>
    </row>
    <row r="54" spans="1:37" x14ac:dyDescent="0.2">
      <c r="A54" s="10"/>
      <c r="B54" s="6">
        <v>5512.5</v>
      </c>
      <c r="C54" s="7">
        <v>0.21099999999999999</v>
      </c>
      <c r="D54" s="51"/>
      <c r="E54" s="51"/>
      <c r="F54" s="51"/>
      <c r="G54" s="51"/>
      <c r="H54" s="51"/>
      <c r="I54" s="10"/>
      <c r="K54" s="52"/>
      <c r="L54" s="20"/>
      <c r="M54" s="20"/>
      <c r="N54" s="20"/>
      <c r="O54" s="20"/>
      <c r="P54" s="20"/>
      <c r="Q54" s="20"/>
      <c r="S54" s="52"/>
      <c r="T54" s="48"/>
      <c r="U54" s="48"/>
      <c r="V54" s="48"/>
      <c r="W54" s="48"/>
      <c r="X54" s="48"/>
      <c r="Y54" s="48"/>
      <c r="Z54" s="20"/>
      <c r="AA54" s="35"/>
      <c r="AB54" s="52"/>
      <c r="AC54" s="20"/>
      <c r="AD54" s="20"/>
      <c r="AE54" s="20"/>
      <c r="AF54" s="20"/>
      <c r="AG54" s="20"/>
      <c r="AH54" s="20"/>
      <c r="AI54" s="35"/>
      <c r="AJ54" s="33"/>
      <c r="AK54" s="33"/>
    </row>
    <row r="55" spans="1:37" x14ac:dyDescent="0.2">
      <c r="A55" s="10"/>
      <c r="B55" s="6">
        <v>8050</v>
      </c>
      <c r="C55" s="7">
        <v>0.17899999999999999</v>
      </c>
      <c r="D55" s="51"/>
      <c r="E55" s="51"/>
      <c r="F55" s="51"/>
      <c r="G55" s="51"/>
      <c r="H55" s="51"/>
      <c r="I55" s="10"/>
      <c r="K55" s="52"/>
      <c r="L55" s="20"/>
      <c r="M55" s="20"/>
      <c r="N55" s="20"/>
      <c r="O55" s="20"/>
      <c r="P55" s="20"/>
      <c r="Q55" s="20"/>
      <c r="S55" s="52"/>
      <c r="T55" s="48"/>
      <c r="U55" s="48"/>
      <c r="V55" s="48"/>
      <c r="W55" s="48"/>
      <c r="X55" s="48"/>
      <c r="Y55" s="48"/>
      <c r="Z55" s="20"/>
      <c r="AA55" s="35"/>
      <c r="AB55" s="52"/>
      <c r="AC55" s="20"/>
      <c r="AD55" s="20"/>
      <c r="AE55" s="20"/>
      <c r="AF55" s="20"/>
      <c r="AG55" s="20"/>
      <c r="AH55" s="20"/>
      <c r="AI55" s="35"/>
      <c r="AJ55" s="33"/>
      <c r="AK55" s="33"/>
    </row>
    <row r="56" spans="1:37" x14ac:dyDescent="0.2">
      <c r="A56" s="10"/>
      <c r="B56" s="8" t="s">
        <v>2</v>
      </c>
      <c r="C56" s="9">
        <v>1443.92</v>
      </c>
      <c r="D56" s="51"/>
      <c r="E56" s="51"/>
      <c r="F56" s="51"/>
      <c r="G56" s="51"/>
      <c r="H56" s="51"/>
      <c r="I56" s="10"/>
      <c r="K56" s="52"/>
      <c r="L56" s="20"/>
      <c r="M56" s="20"/>
      <c r="N56" s="20"/>
      <c r="O56" s="20"/>
      <c r="P56" s="20"/>
      <c r="Q56" s="20"/>
      <c r="S56" s="52"/>
      <c r="T56" s="48"/>
      <c r="U56" s="48"/>
      <c r="V56" s="48"/>
      <c r="W56" s="48"/>
      <c r="X56" s="48"/>
      <c r="Y56" s="48"/>
      <c r="Z56" s="20"/>
      <c r="AA56" s="35"/>
      <c r="AB56" s="52"/>
      <c r="AC56" s="20"/>
      <c r="AD56" s="20"/>
      <c r="AE56" s="20"/>
      <c r="AF56" s="20"/>
      <c r="AG56" s="20"/>
      <c r="AH56" s="20"/>
      <c r="AI56" s="35"/>
      <c r="AJ56" s="33"/>
      <c r="AK56" s="33"/>
    </row>
    <row r="57" spans="1:37" x14ac:dyDescent="0.2">
      <c r="A57" s="10"/>
      <c r="B57" s="10"/>
      <c r="C57" s="10"/>
      <c r="D57" s="10"/>
      <c r="E57" s="10"/>
      <c r="F57" s="10"/>
      <c r="G57" s="10"/>
      <c r="H57" s="10"/>
      <c r="I57" s="10"/>
      <c r="Z57" s="33"/>
      <c r="AA57" s="35"/>
      <c r="AB57" s="35"/>
      <c r="AC57" s="35"/>
      <c r="AD57" s="35"/>
      <c r="AE57" s="35"/>
      <c r="AF57" s="35"/>
      <c r="AG57" s="35"/>
      <c r="AH57" s="35"/>
      <c r="AI57" s="35"/>
      <c r="AJ57" s="33"/>
      <c r="AK57" s="33"/>
    </row>
    <row r="58" spans="1:37" x14ac:dyDescent="0.2">
      <c r="A58" s="10"/>
      <c r="B58" s="70" t="s">
        <v>15</v>
      </c>
      <c r="C58" s="72"/>
      <c r="D58" s="72"/>
      <c r="E58" s="72"/>
      <c r="F58" s="72"/>
      <c r="G58" s="72"/>
      <c r="H58" s="71"/>
      <c r="I58" s="10"/>
      <c r="K58" s="50"/>
      <c r="L58" s="50"/>
      <c r="M58" s="50"/>
      <c r="N58" s="50"/>
      <c r="O58" s="50"/>
      <c r="P58" s="50"/>
      <c r="Q58" s="50"/>
      <c r="R58" s="35"/>
      <c r="S58" s="50"/>
      <c r="T58" s="50"/>
      <c r="U58" s="50"/>
      <c r="V58" s="50"/>
      <c r="W58" s="50"/>
      <c r="X58" s="50"/>
      <c r="Y58" s="50"/>
      <c r="Z58" s="34"/>
      <c r="AA58" s="35"/>
      <c r="AB58" s="35"/>
      <c r="AC58" s="35"/>
      <c r="AD58" s="35"/>
      <c r="AE58" s="35"/>
      <c r="AF58" s="35"/>
      <c r="AG58" s="35"/>
      <c r="AH58" s="35"/>
      <c r="AI58" s="35"/>
      <c r="AJ58" s="33"/>
      <c r="AK58" s="33"/>
    </row>
    <row r="59" spans="1:37" x14ac:dyDescent="0.2">
      <c r="A59" s="10"/>
      <c r="B59" s="11" t="s">
        <v>3</v>
      </c>
      <c r="C59" s="12" t="s">
        <v>4</v>
      </c>
      <c r="D59" s="13" t="s">
        <v>5</v>
      </c>
      <c r="E59" s="12" t="s">
        <v>6</v>
      </c>
      <c r="F59" s="13" t="s">
        <v>7</v>
      </c>
      <c r="G59" s="13" t="s">
        <v>8</v>
      </c>
      <c r="H59" s="14" t="s">
        <v>9</v>
      </c>
      <c r="I59" s="10"/>
      <c r="K59" s="49"/>
      <c r="L59" s="35"/>
      <c r="M59" s="35"/>
      <c r="N59" s="35"/>
      <c r="O59" s="35"/>
      <c r="P59" s="35"/>
      <c r="Q59" s="35"/>
      <c r="R59" s="35"/>
      <c r="S59" s="49"/>
      <c r="T59" s="35"/>
      <c r="U59" s="35"/>
      <c r="V59" s="35"/>
      <c r="W59" s="35"/>
      <c r="X59" s="35"/>
      <c r="Y59" s="35"/>
      <c r="Z59" s="33"/>
      <c r="AA59" s="35"/>
      <c r="AB59" s="35"/>
      <c r="AC59" s="35"/>
      <c r="AD59" s="35"/>
      <c r="AE59" s="35"/>
      <c r="AF59" s="35"/>
      <c r="AG59" s="35"/>
      <c r="AH59" s="35"/>
      <c r="AI59" s="35"/>
    </row>
    <row r="60" spans="1:37" x14ac:dyDescent="0.2">
      <c r="A60" s="10"/>
      <c r="B60" s="45">
        <v>15</v>
      </c>
      <c r="C60" s="30">
        <v>0.51780000000000004</v>
      </c>
      <c r="D60" s="30">
        <v>0.51780000000000004</v>
      </c>
      <c r="E60" s="30">
        <v>0.51780000000000004</v>
      </c>
      <c r="F60" s="30">
        <v>0.51780000000000004</v>
      </c>
      <c r="G60" s="30">
        <v>0.51780000000000004</v>
      </c>
      <c r="H60" s="30">
        <v>0.51780000000000004</v>
      </c>
      <c r="I60" s="10"/>
      <c r="K60" s="52"/>
      <c r="L60" s="20"/>
      <c r="M60" s="20"/>
      <c r="N60" s="20"/>
      <c r="O60" s="20"/>
      <c r="P60" s="20"/>
      <c r="Q60" s="20"/>
      <c r="R60" s="35"/>
      <c r="S60" s="52"/>
      <c r="T60" s="48"/>
      <c r="U60" s="48"/>
      <c r="V60" s="48"/>
      <c r="W60" s="48"/>
      <c r="X60" s="48"/>
      <c r="Y60" s="48"/>
      <c r="Z60" s="20"/>
      <c r="AA60" s="35"/>
      <c r="AB60" s="35"/>
      <c r="AC60" s="35"/>
      <c r="AD60" s="35"/>
      <c r="AE60" s="35"/>
      <c r="AF60" s="35"/>
      <c r="AG60" s="35"/>
      <c r="AH60" s="35"/>
      <c r="AI60" s="35"/>
    </row>
    <row r="61" spans="1:37" x14ac:dyDescent="0.2">
      <c r="A61" s="10"/>
      <c r="B61" s="45">
        <v>14</v>
      </c>
      <c r="C61" s="30">
        <v>0.51780000000000004</v>
      </c>
      <c r="D61" s="30">
        <v>0.51780000000000004</v>
      </c>
      <c r="E61" s="30">
        <v>0.51780000000000004</v>
      </c>
      <c r="F61" s="30">
        <v>0.51780000000000004</v>
      </c>
      <c r="G61" s="30">
        <v>0.51780000000000004</v>
      </c>
      <c r="H61" s="30">
        <v>0.51780000000000004</v>
      </c>
      <c r="I61" s="10"/>
      <c r="K61" s="52"/>
      <c r="L61" s="20"/>
      <c r="M61" s="20"/>
      <c r="N61" s="20"/>
      <c r="O61" s="20"/>
      <c r="P61" s="20"/>
      <c r="Q61" s="20"/>
      <c r="R61" s="35"/>
      <c r="S61" s="52"/>
      <c r="T61" s="48"/>
      <c r="U61" s="48"/>
      <c r="V61" s="48"/>
      <c r="W61" s="48"/>
      <c r="X61" s="48"/>
      <c r="Y61" s="48"/>
      <c r="Z61" s="20"/>
      <c r="AA61" s="35"/>
      <c r="AB61" s="35"/>
      <c r="AC61" s="35"/>
      <c r="AD61" s="35"/>
      <c r="AE61" s="35"/>
      <c r="AF61" s="35"/>
      <c r="AG61" s="35"/>
      <c r="AH61" s="35"/>
      <c r="AI61" s="35"/>
    </row>
    <row r="62" spans="1:37" x14ac:dyDescent="0.2">
      <c r="A62" s="10"/>
      <c r="B62" s="45">
        <v>13</v>
      </c>
      <c r="C62" s="30">
        <v>0.51780000000000004</v>
      </c>
      <c r="D62" s="30">
        <v>0.51780000000000004</v>
      </c>
      <c r="E62" s="30">
        <v>0.51780000000000004</v>
      </c>
      <c r="F62" s="30">
        <v>0.51780000000000004</v>
      </c>
      <c r="G62" s="30">
        <v>0.51780000000000004</v>
      </c>
      <c r="H62" s="30">
        <v>0.51780000000000004</v>
      </c>
      <c r="I62" s="10"/>
      <c r="K62" s="52"/>
      <c r="L62" s="20"/>
      <c r="M62" s="20"/>
      <c r="N62" s="20"/>
      <c r="O62" s="20"/>
      <c r="P62" s="20"/>
      <c r="Q62" s="20"/>
      <c r="R62" s="35"/>
      <c r="S62" s="52"/>
      <c r="T62" s="48"/>
      <c r="U62" s="48"/>
      <c r="V62" s="48"/>
      <c r="W62" s="48"/>
      <c r="X62" s="48"/>
      <c r="Y62" s="48"/>
      <c r="Z62" s="20"/>
      <c r="AA62" s="35"/>
      <c r="AB62" s="35"/>
      <c r="AC62" s="35"/>
      <c r="AD62" s="35"/>
      <c r="AE62" s="35"/>
      <c r="AF62" s="35"/>
      <c r="AG62" s="35"/>
      <c r="AH62" s="35"/>
      <c r="AI62" s="35"/>
    </row>
    <row r="63" spans="1:37" x14ac:dyDescent="0.2">
      <c r="A63" s="10"/>
      <c r="B63" s="47">
        <v>12</v>
      </c>
      <c r="C63" s="29">
        <v>0.70279999999999998</v>
      </c>
      <c r="D63" s="29">
        <v>0.70279999999999998</v>
      </c>
      <c r="E63" s="29">
        <v>0.70279999999999998</v>
      </c>
      <c r="F63" s="29">
        <v>0.70279999999999998</v>
      </c>
      <c r="G63" s="29">
        <v>0.70279999999999998</v>
      </c>
      <c r="H63" s="29">
        <v>0.70279999999999998</v>
      </c>
      <c r="I63" s="10"/>
      <c r="K63" s="52"/>
      <c r="L63" s="20"/>
      <c r="M63" s="20"/>
      <c r="N63" s="20"/>
      <c r="O63" s="20"/>
      <c r="P63" s="20"/>
      <c r="Q63" s="20"/>
      <c r="R63" s="35"/>
      <c r="S63" s="52"/>
      <c r="T63" s="48"/>
      <c r="U63" s="48"/>
      <c r="V63" s="48"/>
      <c r="W63" s="48"/>
      <c r="X63" s="48"/>
      <c r="Y63" s="48"/>
      <c r="Z63" s="20"/>
      <c r="AA63" s="35"/>
      <c r="AB63" s="35"/>
      <c r="AC63" s="35"/>
      <c r="AD63" s="35"/>
      <c r="AE63" s="35"/>
      <c r="AF63" s="35"/>
      <c r="AG63" s="35"/>
      <c r="AH63" s="35"/>
      <c r="AI63" s="35"/>
    </row>
    <row r="64" spans="1:37" x14ac:dyDescent="0.2">
      <c r="A64" s="10"/>
      <c r="B64" s="47">
        <v>11</v>
      </c>
      <c r="C64" s="29">
        <v>0.70279999999999998</v>
      </c>
      <c r="D64" s="29">
        <v>0.70279999999999998</v>
      </c>
      <c r="E64" s="29">
        <v>0.70279999999999998</v>
      </c>
      <c r="F64" s="29">
        <v>0.70279999999999998</v>
      </c>
      <c r="G64" s="29">
        <v>0.70279999999999998</v>
      </c>
      <c r="H64" s="29">
        <v>0.70279999999999998</v>
      </c>
      <c r="I64" s="10"/>
      <c r="K64" s="52"/>
      <c r="L64" s="20"/>
      <c r="M64" s="20"/>
      <c r="N64" s="20"/>
      <c r="O64" s="20"/>
      <c r="P64" s="20"/>
      <c r="Q64" s="20"/>
      <c r="R64" s="35"/>
      <c r="S64" s="52"/>
      <c r="T64" s="48"/>
      <c r="U64" s="48"/>
      <c r="V64" s="48"/>
      <c r="W64" s="48"/>
      <c r="X64" s="48"/>
      <c r="Y64" s="48"/>
      <c r="Z64" s="20"/>
      <c r="AA64" s="35"/>
      <c r="AB64" s="35"/>
      <c r="AC64" s="35"/>
      <c r="AD64" s="35"/>
      <c r="AE64" s="35"/>
      <c r="AF64" s="35"/>
      <c r="AG64" s="35"/>
      <c r="AH64" s="35"/>
      <c r="AI64" s="35"/>
    </row>
    <row r="65" spans="1:35" x14ac:dyDescent="0.2">
      <c r="A65" s="10"/>
      <c r="B65" s="47">
        <v>10</v>
      </c>
      <c r="C65" s="29">
        <v>0.70279999999999998</v>
      </c>
      <c r="D65" s="29">
        <v>0.70279999999999998</v>
      </c>
      <c r="E65" s="29">
        <v>0.70279999999999998</v>
      </c>
      <c r="F65" s="29">
        <v>0.70279999999999998</v>
      </c>
      <c r="G65" s="29">
        <v>0.70279999999999998</v>
      </c>
      <c r="H65" s="29">
        <v>0.70279999999999998</v>
      </c>
      <c r="I65" s="10"/>
      <c r="K65" s="52"/>
      <c r="L65" s="20"/>
      <c r="M65" s="20"/>
      <c r="N65" s="20"/>
      <c r="O65" s="20"/>
      <c r="P65" s="20"/>
      <c r="Q65" s="20"/>
      <c r="R65" s="35"/>
      <c r="S65" s="52"/>
      <c r="T65" s="48"/>
      <c r="U65" s="48"/>
      <c r="V65" s="48"/>
      <c r="W65" s="48"/>
      <c r="X65" s="48"/>
      <c r="Y65" s="48"/>
      <c r="Z65" s="20"/>
      <c r="AA65" s="35"/>
      <c r="AB65" s="35"/>
      <c r="AC65" s="35"/>
      <c r="AD65" s="35"/>
      <c r="AE65" s="35"/>
      <c r="AF65" s="35"/>
      <c r="AG65" s="35"/>
      <c r="AH65" s="35"/>
      <c r="AI65" s="35"/>
    </row>
    <row r="66" spans="1:35" x14ac:dyDescent="0.2">
      <c r="A66" s="10"/>
      <c r="B66" s="47" t="s">
        <v>22</v>
      </c>
      <c r="C66" s="29">
        <v>0.70279999999999998</v>
      </c>
      <c r="D66" s="29">
        <v>0.70279999999999998</v>
      </c>
      <c r="E66" s="29">
        <v>0.70279999999999998</v>
      </c>
      <c r="F66" s="29">
        <v>0.70279999999999998</v>
      </c>
      <c r="G66" s="29">
        <v>0.70279999999999998</v>
      </c>
      <c r="H66" s="29">
        <v>0.70279999999999998</v>
      </c>
      <c r="I66" s="10"/>
      <c r="K66" s="52"/>
      <c r="L66" s="20"/>
      <c r="M66" s="20"/>
      <c r="N66" s="20"/>
      <c r="O66" s="20"/>
      <c r="P66" s="20"/>
      <c r="Q66" s="20"/>
      <c r="R66" s="35"/>
      <c r="S66" s="52"/>
      <c r="T66" s="48"/>
      <c r="U66" s="48"/>
      <c r="V66" s="48"/>
      <c r="W66" s="48"/>
      <c r="X66" s="48"/>
      <c r="Y66" s="48"/>
      <c r="Z66" s="20"/>
      <c r="AA66" s="35"/>
      <c r="AB66" s="35"/>
      <c r="AC66" s="35"/>
      <c r="AD66" s="35"/>
      <c r="AE66" s="35"/>
      <c r="AF66" s="35"/>
      <c r="AG66" s="35"/>
      <c r="AH66" s="35"/>
      <c r="AI66" s="35"/>
    </row>
    <row r="67" spans="1:35" x14ac:dyDescent="0.2">
      <c r="A67" s="10"/>
      <c r="B67" s="47" t="s">
        <v>12</v>
      </c>
      <c r="C67" s="29">
        <v>0.70279999999999998</v>
      </c>
      <c r="D67" s="29">
        <v>0.70279999999999998</v>
      </c>
      <c r="E67" s="29">
        <v>0.70279999999999998</v>
      </c>
      <c r="F67" s="29">
        <v>0.70279999999999998</v>
      </c>
      <c r="G67" s="29">
        <v>0.70279999999999998</v>
      </c>
      <c r="H67" s="29">
        <v>0.70279999999999998</v>
      </c>
      <c r="I67" s="10"/>
      <c r="K67" s="52"/>
      <c r="L67" s="20"/>
      <c r="M67" s="20"/>
      <c r="N67" s="20"/>
      <c r="O67" s="20"/>
      <c r="P67" s="20"/>
      <c r="Q67" s="20"/>
      <c r="R67" s="35"/>
      <c r="S67" s="52"/>
      <c r="T67" s="48"/>
      <c r="U67" s="48"/>
      <c r="V67" s="48"/>
      <c r="W67" s="48"/>
      <c r="X67" s="48"/>
      <c r="Y67" s="48"/>
      <c r="Z67" s="20"/>
      <c r="AA67" s="35"/>
      <c r="AB67" s="35"/>
      <c r="AC67" s="35"/>
      <c r="AD67" s="35"/>
      <c r="AE67" s="35"/>
      <c r="AF67" s="35"/>
      <c r="AG67" s="35"/>
      <c r="AH67" s="35"/>
      <c r="AI67" s="35"/>
    </row>
    <row r="68" spans="1:35" x14ac:dyDescent="0.2">
      <c r="A68" s="10"/>
      <c r="B68" s="47" t="s">
        <v>13</v>
      </c>
      <c r="C68" s="29">
        <v>0.70279999999999998</v>
      </c>
      <c r="D68" s="29">
        <v>0.70279999999999998</v>
      </c>
      <c r="E68" s="29">
        <v>0.70279999999999998</v>
      </c>
      <c r="F68" s="29">
        <v>0.70279999999999998</v>
      </c>
      <c r="G68" s="29">
        <v>0.70279999999999998</v>
      </c>
      <c r="H68" s="29">
        <v>0.70279999999999998</v>
      </c>
      <c r="I68" s="10"/>
      <c r="K68" s="52"/>
      <c r="L68" s="20"/>
      <c r="M68" s="20"/>
      <c r="N68" s="20"/>
      <c r="O68" s="20"/>
      <c r="P68" s="20"/>
      <c r="Q68" s="20"/>
      <c r="R68" s="35"/>
      <c r="S68" s="52"/>
      <c r="T68" s="48"/>
      <c r="U68" s="48"/>
      <c r="V68" s="48"/>
      <c r="W68" s="48"/>
      <c r="X68" s="48"/>
      <c r="Y68" s="48"/>
      <c r="Z68" s="20"/>
      <c r="AA68" s="35"/>
      <c r="AB68" s="35"/>
      <c r="AC68" s="35"/>
      <c r="AD68" s="35"/>
      <c r="AE68" s="35"/>
      <c r="AF68" s="35"/>
      <c r="AG68" s="35"/>
      <c r="AH68" s="35"/>
      <c r="AI68" s="35"/>
    </row>
    <row r="69" spans="1:35" x14ac:dyDescent="0.2">
      <c r="A69" s="10"/>
      <c r="B69" s="45">
        <v>8</v>
      </c>
      <c r="C69" s="30">
        <v>0.84509999999999996</v>
      </c>
      <c r="D69" s="30">
        <v>0.84509999999999996</v>
      </c>
      <c r="E69" s="30">
        <v>0.84509999999999996</v>
      </c>
      <c r="F69" s="30">
        <v>0.84509999999999996</v>
      </c>
      <c r="G69" s="30">
        <v>0.84509999999999996</v>
      </c>
      <c r="H69" s="30">
        <v>0.84509999999999996</v>
      </c>
      <c r="I69" s="10"/>
      <c r="K69" s="52"/>
      <c r="L69" s="20"/>
      <c r="M69" s="20"/>
      <c r="N69" s="20"/>
      <c r="O69" s="20"/>
      <c r="P69" s="20"/>
      <c r="Q69" s="20"/>
      <c r="R69" s="35"/>
      <c r="S69" s="52"/>
      <c r="T69" s="48"/>
      <c r="U69" s="48"/>
      <c r="V69" s="48"/>
      <c r="W69" s="48"/>
      <c r="X69" s="48"/>
      <c r="Y69" s="48"/>
      <c r="Z69" s="20"/>
      <c r="AA69" s="35"/>
      <c r="AB69" s="35"/>
      <c r="AC69" s="35"/>
      <c r="AD69" s="35"/>
      <c r="AE69" s="35"/>
      <c r="AF69" s="35"/>
      <c r="AG69" s="35"/>
      <c r="AH69" s="35"/>
      <c r="AI69" s="35"/>
    </row>
    <row r="70" spans="1:35" x14ac:dyDescent="0.2">
      <c r="A70" s="10"/>
      <c r="B70" s="45">
        <v>7</v>
      </c>
      <c r="C70" s="30">
        <v>0.84509999999999996</v>
      </c>
      <c r="D70" s="30">
        <v>0.84509999999999996</v>
      </c>
      <c r="E70" s="30">
        <v>0.84509999999999996</v>
      </c>
      <c r="F70" s="30">
        <v>0.84509999999999996</v>
      </c>
      <c r="G70" s="30">
        <v>0.84509999999999996</v>
      </c>
      <c r="H70" s="30">
        <v>0.84509999999999996</v>
      </c>
      <c r="I70" s="10"/>
      <c r="K70" s="52"/>
      <c r="L70" s="20"/>
      <c r="M70" s="20"/>
      <c r="N70" s="20"/>
      <c r="O70" s="20"/>
      <c r="P70" s="20"/>
      <c r="Q70" s="20"/>
      <c r="R70" s="35"/>
      <c r="S70" s="52"/>
      <c r="T70" s="48"/>
      <c r="U70" s="48"/>
      <c r="V70" s="48"/>
      <c r="W70" s="48"/>
      <c r="X70" s="48"/>
      <c r="Y70" s="48"/>
      <c r="Z70" s="20"/>
      <c r="AA70" s="35"/>
      <c r="AB70" s="35"/>
      <c r="AC70" s="35"/>
      <c r="AD70" s="35"/>
      <c r="AE70" s="35"/>
      <c r="AF70" s="35"/>
      <c r="AG70" s="35"/>
      <c r="AH70" s="35"/>
      <c r="AI70" s="35"/>
    </row>
    <row r="71" spans="1:35" x14ac:dyDescent="0.2">
      <c r="A71" s="10"/>
      <c r="B71" s="45">
        <v>6</v>
      </c>
      <c r="C71" s="30">
        <v>0.84509999999999996</v>
      </c>
      <c r="D71" s="30">
        <v>0.84509999999999996</v>
      </c>
      <c r="E71" s="30">
        <v>0.84509999999999996</v>
      </c>
      <c r="F71" s="30">
        <v>0.84509999999999996</v>
      </c>
      <c r="G71" s="30">
        <v>0.84509999999999996</v>
      </c>
      <c r="H71" s="30">
        <v>0.84509999999999996</v>
      </c>
      <c r="I71" s="10"/>
      <c r="K71" s="52"/>
      <c r="L71" s="20"/>
      <c r="M71" s="20"/>
      <c r="N71" s="20"/>
      <c r="O71" s="20"/>
      <c r="P71" s="20"/>
      <c r="Q71" s="20"/>
      <c r="R71" s="35"/>
      <c r="S71" s="52"/>
      <c r="T71" s="48"/>
      <c r="U71" s="48"/>
      <c r="V71" s="48"/>
      <c r="W71" s="48"/>
      <c r="X71" s="48"/>
      <c r="Y71" s="48"/>
      <c r="Z71" s="20"/>
      <c r="AA71" s="35"/>
      <c r="AB71" s="35"/>
      <c r="AC71" s="35"/>
      <c r="AD71" s="35"/>
      <c r="AE71" s="35"/>
      <c r="AF71" s="35"/>
      <c r="AG71" s="35"/>
      <c r="AH71" s="35"/>
      <c r="AI71" s="35"/>
    </row>
    <row r="72" spans="1:35" x14ac:dyDescent="0.2">
      <c r="A72" s="10"/>
      <c r="B72" s="45">
        <v>5</v>
      </c>
      <c r="C72" s="30">
        <v>0.84509999999999996</v>
      </c>
      <c r="D72" s="30">
        <v>0.84509999999999996</v>
      </c>
      <c r="E72" s="30">
        <v>0.84509999999999996</v>
      </c>
      <c r="F72" s="30">
        <v>0.84509999999999996</v>
      </c>
      <c r="G72" s="30">
        <v>0.84509999999999996</v>
      </c>
      <c r="H72" s="30">
        <v>0.84509999999999996</v>
      </c>
      <c r="I72" s="10"/>
      <c r="K72" s="52"/>
      <c r="L72" s="20"/>
      <c r="M72" s="20"/>
      <c r="N72" s="20"/>
      <c r="O72" s="20"/>
      <c r="P72" s="20"/>
      <c r="Q72" s="20"/>
      <c r="R72" s="35"/>
      <c r="S72" s="52"/>
      <c r="T72" s="48"/>
      <c r="U72" s="48"/>
      <c r="V72" s="48"/>
      <c r="W72" s="48"/>
      <c r="X72" s="48"/>
      <c r="Y72" s="48"/>
      <c r="Z72" s="20"/>
      <c r="AA72" s="35"/>
      <c r="AB72" s="35"/>
      <c r="AC72" s="35"/>
      <c r="AD72" s="35"/>
      <c r="AE72" s="35"/>
      <c r="AF72" s="35"/>
      <c r="AG72" s="35"/>
      <c r="AH72" s="35"/>
      <c r="AI72" s="35"/>
    </row>
    <row r="73" spans="1:35" x14ac:dyDescent="0.2">
      <c r="A73" s="10"/>
      <c r="B73" s="45">
        <v>4</v>
      </c>
      <c r="C73" s="30">
        <v>0.84509999999999996</v>
      </c>
      <c r="D73" s="30">
        <v>0.84509999999999996</v>
      </c>
      <c r="E73" s="30">
        <v>0.84509999999999996</v>
      </c>
      <c r="F73" s="30">
        <v>0.84509999999999996</v>
      </c>
      <c r="G73" s="30">
        <v>0.84509999999999996</v>
      </c>
      <c r="H73" s="30">
        <v>0.84509999999999996</v>
      </c>
      <c r="I73" s="10"/>
      <c r="K73" s="52"/>
      <c r="L73" s="20"/>
      <c r="M73" s="20"/>
      <c r="N73" s="20"/>
      <c r="O73" s="20"/>
      <c r="P73" s="20"/>
      <c r="Q73" s="20"/>
      <c r="R73" s="35"/>
      <c r="S73" s="52"/>
      <c r="T73" s="48"/>
      <c r="U73" s="48"/>
      <c r="V73" s="48"/>
      <c r="W73" s="48"/>
      <c r="X73" s="48"/>
      <c r="Y73" s="48"/>
      <c r="Z73" s="20"/>
      <c r="AA73" s="35"/>
      <c r="AB73" s="35"/>
      <c r="AC73" s="35"/>
      <c r="AD73" s="35"/>
      <c r="AE73" s="35"/>
      <c r="AF73" s="35"/>
      <c r="AG73" s="35"/>
      <c r="AH73" s="35"/>
      <c r="AI73" s="35"/>
    </row>
    <row r="74" spans="1:35" x14ac:dyDescent="0.2">
      <c r="A74" s="10"/>
      <c r="B74" s="45">
        <v>3</v>
      </c>
      <c r="C74" s="30">
        <v>0.84509999999999996</v>
      </c>
      <c r="D74" s="30">
        <v>0.84509999999999996</v>
      </c>
      <c r="E74" s="30">
        <v>0.84509999999999996</v>
      </c>
      <c r="F74" s="30">
        <v>0.84509999999999996</v>
      </c>
      <c r="G74" s="30">
        <v>0.84509999999999996</v>
      </c>
      <c r="H74" s="30">
        <v>0.84509999999999996</v>
      </c>
      <c r="I74" s="10"/>
      <c r="K74" s="52"/>
      <c r="L74" s="20"/>
      <c r="M74" s="20"/>
      <c r="N74" s="20"/>
      <c r="O74" s="20"/>
      <c r="P74" s="20"/>
      <c r="Q74" s="20"/>
      <c r="R74" s="35"/>
      <c r="S74" s="52"/>
      <c r="T74" s="48"/>
      <c r="U74" s="48"/>
      <c r="V74" s="48"/>
      <c r="W74" s="48"/>
      <c r="X74" s="48"/>
      <c r="Y74" s="48"/>
      <c r="Z74" s="20"/>
      <c r="AA74" s="35"/>
      <c r="AB74" s="35"/>
      <c r="AC74" s="35"/>
      <c r="AD74" s="35"/>
      <c r="AE74" s="35"/>
      <c r="AF74" s="35"/>
      <c r="AG74" s="35"/>
      <c r="AH74" s="35"/>
      <c r="AI74" s="35"/>
    </row>
    <row r="75" spans="1:35" x14ac:dyDescent="0.2">
      <c r="A75" s="10"/>
      <c r="B75" s="45" t="s">
        <v>23</v>
      </c>
      <c r="C75" s="30">
        <v>0.84509999999999996</v>
      </c>
      <c r="D75" s="30">
        <v>0.84509999999999996</v>
      </c>
      <c r="E75" s="30">
        <v>0.84509999999999996</v>
      </c>
      <c r="F75" s="30">
        <v>0.84509999999999996</v>
      </c>
      <c r="G75" s="30">
        <v>0.84509999999999996</v>
      </c>
      <c r="H75" s="30">
        <v>0.84509999999999996</v>
      </c>
      <c r="I75" s="10"/>
      <c r="K75" s="52"/>
      <c r="L75" s="20"/>
      <c r="M75" s="20"/>
      <c r="N75" s="20"/>
      <c r="O75" s="20"/>
      <c r="P75" s="20"/>
      <c r="Q75" s="20"/>
      <c r="R75" s="35"/>
      <c r="S75" s="52"/>
      <c r="T75" s="48"/>
      <c r="U75" s="48"/>
      <c r="V75" s="48"/>
      <c r="W75" s="48"/>
      <c r="X75" s="48"/>
      <c r="Y75" s="48"/>
      <c r="Z75" s="20"/>
      <c r="AA75" s="35"/>
      <c r="AB75" s="35"/>
      <c r="AC75" s="35"/>
      <c r="AD75" s="35"/>
      <c r="AE75" s="35"/>
      <c r="AF75" s="35"/>
      <c r="AG75" s="35"/>
      <c r="AH75" s="35"/>
      <c r="AI75" s="35"/>
    </row>
    <row r="76" spans="1:35" x14ac:dyDescent="0.2">
      <c r="A76" s="10"/>
      <c r="B76" s="45">
        <v>2</v>
      </c>
      <c r="C76" s="30">
        <v>0.84509999999999996</v>
      </c>
      <c r="D76" s="30">
        <v>0.84509999999999996</v>
      </c>
      <c r="E76" s="30">
        <v>0.84509999999999996</v>
      </c>
      <c r="F76" s="30">
        <v>0.84509999999999996</v>
      </c>
      <c r="G76" s="30">
        <v>0.84509999999999996</v>
      </c>
      <c r="H76" s="30">
        <v>0.84509999999999996</v>
      </c>
      <c r="I76" s="10"/>
      <c r="K76" s="52"/>
      <c r="L76" s="20"/>
      <c r="M76" s="20"/>
      <c r="N76" s="20"/>
      <c r="O76" s="20"/>
      <c r="P76" s="20"/>
      <c r="Q76" s="20"/>
      <c r="R76" s="35"/>
      <c r="S76" s="52"/>
      <c r="T76" s="48"/>
      <c r="U76" s="48"/>
      <c r="V76" s="48"/>
      <c r="W76" s="48"/>
      <c r="X76" s="48"/>
      <c r="Y76" s="48"/>
      <c r="Z76" s="20"/>
      <c r="AA76" s="35"/>
      <c r="AB76" s="35"/>
      <c r="AC76" s="35"/>
      <c r="AD76" s="35"/>
      <c r="AE76" s="35"/>
      <c r="AF76" s="35"/>
      <c r="AG76" s="35"/>
      <c r="AH76" s="35"/>
      <c r="AI76" s="35"/>
    </row>
    <row r="77" spans="1:35" x14ac:dyDescent="0.2">
      <c r="A77" s="10"/>
      <c r="B77" s="46">
        <v>1</v>
      </c>
      <c r="C77" s="30"/>
      <c r="D77" s="30">
        <v>0.84509999999999996</v>
      </c>
      <c r="E77" s="30">
        <v>0.84509999999999996</v>
      </c>
      <c r="F77" s="30">
        <v>0.84509999999999996</v>
      </c>
      <c r="G77" s="30">
        <v>0.84509999999999996</v>
      </c>
      <c r="H77" s="30">
        <v>0.84509999999999996</v>
      </c>
      <c r="I77" s="10"/>
      <c r="K77" s="52"/>
      <c r="L77" s="20"/>
      <c r="M77" s="20"/>
      <c r="N77" s="20"/>
      <c r="O77" s="20"/>
      <c r="P77" s="20"/>
      <c r="Q77" s="20"/>
      <c r="R77" s="35"/>
      <c r="S77" s="52"/>
      <c r="T77" s="48"/>
      <c r="U77" s="48"/>
      <c r="V77" s="48"/>
      <c r="W77" s="48"/>
      <c r="X77" s="48"/>
      <c r="Y77" s="48"/>
      <c r="Z77" s="20"/>
      <c r="AA77" s="35"/>
      <c r="AB77" s="35"/>
      <c r="AC77" s="35"/>
      <c r="AD77" s="35"/>
      <c r="AE77" s="35"/>
      <c r="AF77" s="35"/>
      <c r="AG77" s="35"/>
      <c r="AH77" s="35"/>
      <c r="AI77" s="35"/>
    </row>
    <row r="78" spans="1:35" x14ac:dyDescent="0.2">
      <c r="A78" s="10"/>
      <c r="B78" s="10"/>
      <c r="C78" s="10"/>
      <c r="D78" s="10"/>
      <c r="E78" s="10"/>
      <c r="F78" s="10"/>
      <c r="G78" s="10"/>
      <c r="H78" s="10"/>
      <c r="I78" s="10"/>
      <c r="K78" s="35"/>
      <c r="L78" s="35"/>
      <c r="M78" s="35"/>
      <c r="N78" s="35"/>
      <c r="O78" s="35"/>
      <c r="P78" s="35"/>
      <c r="Q78" s="35"/>
      <c r="R78" s="35"/>
      <c r="S78" s="35"/>
      <c r="T78" s="35"/>
      <c r="U78" s="35"/>
      <c r="V78" s="35"/>
      <c r="W78" s="35"/>
      <c r="X78" s="35"/>
      <c r="Y78" s="35"/>
      <c r="AA78" s="35"/>
      <c r="AB78" s="35"/>
      <c r="AC78" s="35"/>
      <c r="AD78" s="35"/>
      <c r="AE78" s="35"/>
      <c r="AF78" s="35"/>
      <c r="AG78" s="35"/>
      <c r="AH78" s="35"/>
      <c r="AI78" s="35"/>
    </row>
    <row r="79" spans="1:35" x14ac:dyDescent="0.2">
      <c r="K79" s="35"/>
      <c r="L79" s="35"/>
      <c r="M79" s="35"/>
      <c r="N79" s="35"/>
      <c r="O79" s="35"/>
      <c r="P79" s="35"/>
      <c r="Q79" s="35"/>
      <c r="R79" s="35"/>
      <c r="S79" s="35"/>
      <c r="T79" s="35"/>
      <c r="U79" s="35"/>
      <c r="V79" s="35"/>
      <c r="W79" s="35"/>
      <c r="X79" s="35"/>
      <c r="Y79" s="35"/>
      <c r="AA79" s="21"/>
      <c r="AB79" s="21"/>
      <c r="AC79" s="21"/>
      <c r="AD79" s="21"/>
      <c r="AE79" s="21"/>
      <c r="AF79" s="21"/>
      <c r="AG79" s="21"/>
      <c r="AH79" s="21"/>
      <c r="AI79" s="21"/>
    </row>
  </sheetData>
  <mergeCells count="8">
    <mergeCell ref="K28:Q28"/>
    <mergeCell ref="S28:Y28"/>
    <mergeCell ref="AB28:AH28"/>
    <mergeCell ref="B49:C49"/>
    <mergeCell ref="B58:H58"/>
    <mergeCell ref="B15:C15"/>
    <mergeCell ref="B26:C26"/>
    <mergeCell ref="B28:H28"/>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80"/>
  <sheetViews>
    <sheetView zoomScaleNormal="100" workbookViewId="0">
      <selection activeCell="E19" sqref="E19"/>
    </sheetView>
  </sheetViews>
  <sheetFormatPr baseColWidth="10" defaultColWidth="9.140625" defaultRowHeight="12" x14ac:dyDescent="0.2"/>
  <cols>
    <col min="1" max="1" width="2" style="1" customWidth="1"/>
    <col min="2" max="2" width="18.28515625" style="1" customWidth="1"/>
    <col min="3" max="3" width="9.28515625" style="1" bestFit="1" customWidth="1"/>
    <col min="4" max="8" width="7.8554687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2.7109375" style="1" customWidth="1"/>
    <col min="27" max="27" width="2.5703125" style="1" customWidth="1"/>
    <col min="28" max="28" width="12.5703125" style="1" bestFit="1" customWidth="1"/>
    <col min="29" max="34" width="7" style="1" bestFit="1" customWidth="1"/>
    <col min="35" max="35" width="3" style="1" customWidth="1"/>
    <col min="36" max="16384" width="9.140625" style="1"/>
  </cols>
  <sheetData>
    <row r="1" spans="1:35" x14ac:dyDescent="0.2">
      <c r="B1" s="53" t="s">
        <v>29</v>
      </c>
      <c r="C1" s="55">
        <v>45117</v>
      </c>
      <c r="D1" s="56" t="s">
        <v>32</v>
      </c>
    </row>
    <row r="2" spans="1:35" x14ac:dyDescent="0.2">
      <c r="C2" s="55">
        <v>45117</v>
      </c>
      <c r="D2" s="53" t="s">
        <v>30</v>
      </c>
    </row>
    <row r="3" spans="1:35" x14ac:dyDescent="0.2">
      <c r="B3" s="53"/>
      <c r="C3" s="55">
        <v>45117</v>
      </c>
      <c r="D3" s="53" t="s">
        <v>33</v>
      </c>
      <c r="E3" s="53"/>
      <c r="F3" s="53"/>
      <c r="G3" s="53"/>
      <c r="H3" s="53"/>
      <c r="I3" s="53"/>
      <c r="J3" s="53"/>
      <c r="K3" s="53"/>
      <c r="L3" s="53"/>
      <c r="M3" s="53"/>
      <c r="N3" s="53"/>
    </row>
    <row r="4" spans="1:35" x14ac:dyDescent="0.2">
      <c r="B4" s="53"/>
      <c r="C4" s="55">
        <v>45146</v>
      </c>
      <c r="D4" s="53" t="s">
        <v>40</v>
      </c>
      <c r="E4" s="53"/>
      <c r="F4" s="53"/>
      <c r="G4" s="53"/>
      <c r="H4" s="53"/>
      <c r="I4" s="53"/>
      <c r="J4" s="53"/>
      <c r="K4" s="53"/>
      <c r="L4" s="53"/>
      <c r="M4" s="53"/>
      <c r="N4" s="53"/>
    </row>
    <row r="5" spans="1:35" x14ac:dyDescent="0.2">
      <c r="B5" s="53"/>
      <c r="C5" s="55">
        <v>45288</v>
      </c>
      <c r="D5" s="53" t="s">
        <v>46</v>
      </c>
      <c r="E5" s="53"/>
      <c r="F5" s="53"/>
      <c r="G5" s="53"/>
      <c r="H5" s="53"/>
      <c r="I5" s="53"/>
      <c r="J5" s="53"/>
      <c r="K5" s="53"/>
      <c r="L5" s="53"/>
      <c r="M5" s="53"/>
      <c r="N5" s="53"/>
    </row>
    <row r="6" spans="1:35" x14ac:dyDescent="0.2">
      <c r="B6" s="53"/>
      <c r="C6" s="55">
        <v>45288</v>
      </c>
      <c r="D6" s="53" t="s">
        <v>47</v>
      </c>
      <c r="E6" s="53"/>
      <c r="F6" s="53"/>
      <c r="G6" s="53"/>
      <c r="H6" s="53"/>
      <c r="I6" s="53"/>
      <c r="J6" s="53"/>
      <c r="K6" s="53"/>
      <c r="L6" s="53"/>
      <c r="M6" s="53"/>
      <c r="N6" s="53"/>
    </row>
    <row r="7" spans="1:35" x14ac:dyDescent="0.2">
      <c r="B7" s="53"/>
      <c r="C7" s="55">
        <v>45546</v>
      </c>
      <c r="D7" s="53" t="s">
        <v>48</v>
      </c>
      <c r="E7" s="53"/>
      <c r="F7" s="53"/>
      <c r="G7" s="53"/>
      <c r="H7" s="53"/>
      <c r="I7" s="53"/>
      <c r="J7" s="53"/>
      <c r="K7" s="53"/>
      <c r="L7" s="53"/>
      <c r="M7" s="53"/>
      <c r="N7" s="53"/>
    </row>
    <row r="8" spans="1:35" x14ac:dyDescent="0.2">
      <c r="B8" s="53"/>
      <c r="C8" s="55">
        <v>45910</v>
      </c>
      <c r="D8" s="53" t="s">
        <v>49</v>
      </c>
      <c r="E8" s="53"/>
      <c r="F8" s="53"/>
      <c r="G8" s="53"/>
      <c r="H8" s="53"/>
      <c r="I8" s="53"/>
      <c r="J8" s="53"/>
      <c r="K8" s="53"/>
      <c r="L8" s="53"/>
      <c r="M8" s="53"/>
      <c r="N8" s="53"/>
    </row>
    <row r="9" spans="1:35" x14ac:dyDescent="0.2">
      <c r="B9" s="53"/>
      <c r="C9" s="55">
        <v>45910</v>
      </c>
      <c r="D9" s="53" t="s">
        <v>51</v>
      </c>
      <c r="E9" s="53"/>
      <c r="F9" s="53"/>
      <c r="G9" s="53"/>
      <c r="H9" s="53"/>
      <c r="I9" s="53"/>
      <c r="J9" s="53"/>
      <c r="K9" s="53"/>
      <c r="L9" s="53"/>
      <c r="M9" s="53"/>
      <c r="N9" s="53"/>
    </row>
    <row r="10" spans="1:35" x14ac:dyDescent="0.2">
      <c r="B10" s="53"/>
      <c r="C10" s="55">
        <v>45910</v>
      </c>
      <c r="D10" s="66" t="s">
        <v>54</v>
      </c>
      <c r="E10" s="53"/>
      <c r="F10" s="53"/>
      <c r="G10" s="53"/>
      <c r="H10" s="53"/>
      <c r="I10" s="53"/>
      <c r="J10" s="53"/>
      <c r="K10" s="53"/>
      <c r="L10" s="53"/>
      <c r="M10" s="53"/>
      <c r="N10" s="53"/>
    </row>
    <row r="11" spans="1:35" x14ac:dyDescent="0.2">
      <c r="B11" s="53"/>
      <c r="C11" s="55">
        <v>45910</v>
      </c>
      <c r="D11" s="66" t="s">
        <v>52</v>
      </c>
      <c r="E11" s="53"/>
      <c r="F11" s="53"/>
      <c r="G11" s="53"/>
      <c r="H11" s="53"/>
      <c r="I11" s="53"/>
      <c r="J11" s="53"/>
      <c r="K11" s="53"/>
      <c r="L11" s="53"/>
      <c r="M11" s="53"/>
      <c r="N11" s="53"/>
    </row>
    <row r="13" spans="1:35" x14ac:dyDescent="0.2">
      <c r="A13" s="10"/>
      <c r="B13" s="10"/>
      <c r="C13" s="10"/>
      <c r="D13" s="10"/>
      <c r="E13" s="10"/>
      <c r="F13" s="10"/>
      <c r="G13" s="10"/>
      <c r="H13" s="10"/>
      <c r="I13" s="10"/>
      <c r="AA13" s="32"/>
      <c r="AB13" s="32"/>
      <c r="AC13" s="32"/>
      <c r="AD13" s="32"/>
      <c r="AE13" s="32"/>
      <c r="AF13" s="32"/>
      <c r="AG13" s="32"/>
      <c r="AH13" s="32"/>
      <c r="AI13" s="32"/>
    </row>
    <row r="14" spans="1:35" x14ac:dyDescent="0.2">
      <c r="A14" s="10"/>
      <c r="B14" s="42" t="s">
        <v>27</v>
      </c>
      <c r="C14" s="42"/>
      <c r="D14" s="10"/>
      <c r="E14" s="10"/>
      <c r="F14" s="10"/>
      <c r="G14" s="10"/>
      <c r="H14" s="10"/>
      <c r="I14" s="10"/>
      <c r="AA14" s="32"/>
      <c r="AB14" s="31" t="s">
        <v>18</v>
      </c>
      <c r="AC14" s="32"/>
      <c r="AD14" s="32"/>
      <c r="AE14" s="32"/>
      <c r="AF14" s="32"/>
      <c r="AG14" s="32"/>
      <c r="AH14" s="32"/>
      <c r="AI14" s="32"/>
    </row>
    <row r="15" spans="1:35" ht="15" x14ac:dyDescent="0.25">
      <c r="A15" s="10"/>
      <c r="B15" s="42"/>
      <c r="C15" s="42"/>
      <c r="D15" s="10"/>
      <c r="E15" s="10"/>
      <c r="F15" s="10"/>
      <c r="G15" s="10"/>
      <c r="H15" s="10"/>
      <c r="I15" s="10"/>
      <c r="K15"/>
      <c r="AA15" s="32"/>
      <c r="AB15" s="31"/>
      <c r="AC15" s="32"/>
      <c r="AD15" s="32"/>
      <c r="AE15" s="32"/>
      <c r="AF15" s="32"/>
      <c r="AG15" s="32"/>
      <c r="AH15" s="32"/>
      <c r="AI15" s="32"/>
    </row>
    <row r="16" spans="1:35" ht="27" customHeight="1" x14ac:dyDescent="0.2">
      <c r="A16" s="10"/>
      <c r="B16" s="73" t="s">
        <v>26</v>
      </c>
      <c r="C16" s="73"/>
      <c r="D16" s="10"/>
      <c r="E16" s="10"/>
      <c r="F16" s="10"/>
      <c r="G16" s="10"/>
      <c r="H16" s="10"/>
      <c r="I16" s="10"/>
      <c r="AA16" s="32"/>
      <c r="AB16" s="31"/>
      <c r="AC16" s="32"/>
      <c r="AD16" s="32"/>
      <c r="AE16" s="32"/>
      <c r="AF16" s="32"/>
      <c r="AG16" s="32"/>
      <c r="AH16" s="32"/>
      <c r="AI16" s="32"/>
    </row>
    <row r="17" spans="1:37" x14ac:dyDescent="0.2">
      <c r="A17" s="10"/>
      <c r="B17" s="42"/>
      <c r="C17" s="42"/>
      <c r="D17" s="10"/>
      <c r="E17" s="10"/>
      <c r="F17" s="10"/>
      <c r="G17" s="10"/>
      <c r="H17" s="10"/>
      <c r="I17" s="10"/>
      <c r="AA17" s="32"/>
      <c r="AB17" s="32"/>
      <c r="AC17" s="32"/>
      <c r="AD17" s="32"/>
      <c r="AE17" s="32"/>
      <c r="AF17" s="32"/>
      <c r="AG17" s="32"/>
      <c r="AH17" s="32"/>
      <c r="AI17" s="32"/>
    </row>
    <row r="18" spans="1:37" ht="36" x14ac:dyDescent="0.2">
      <c r="A18" s="10"/>
      <c r="B18" s="36" t="s">
        <v>19</v>
      </c>
      <c r="C18" s="37" t="s">
        <v>14</v>
      </c>
      <c r="D18" s="10"/>
      <c r="E18" s="10"/>
      <c r="F18" s="10"/>
      <c r="G18" s="10"/>
      <c r="H18" s="10"/>
      <c r="I18" s="10"/>
      <c r="AA18" s="32"/>
      <c r="AB18" s="32"/>
      <c r="AC18" s="32"/>
      <c r="AD18" s="32"/>
      <c r="AE18" s="32"/>
      <c r="AF18" s="32"/>
      <c r="AG18" s="32"/>
      <c r="AH18" s="32"/>
      <c r="AI18" s="32"/>
    </row>
    <row r="19" spans="1:37" x14ac:dyDescent="0.2">
      <c r="A19" s="10"/>
      <c r="B19" s="4" t="s">
        <v>0</v>
      </c>
      <c r="C19" s="5">
        <v>1</v>
      </c>
      <c r="D19" s="10"/>
      <c r="E19" s="10"/>
      <c r="F19" s="10"/>
      <c r="G19" s="10"/>
      <c r="H19" s="10"/>
      <c r="I19" s="10"/>
      <c r="AA19" s="32"/>
      <c r="AB19" s="32"/>
      <c r="AC19" s="32"/>
      <c r="AD19" s="32"/>
      <c r="AE19" s="32"/>
      <c r="AF19" s="32"/>
      <c r="AG19" s="32"/>
      <c r="AH19" s="32"/>
      <c r="AI19" s="32"/>
      <c r="AK19" s="33"/>
    </row>
    <row r="20" spans="1:37" x14ac:dyDescent="0.2">
      <c r="A20" s="10"/>
      <c r="B20" s="10"/>
      <c r="C20" s="64"/>
      <c r="D20" s="10"/>
      <c r="E20" s="10"/>
      <c r="F20" s="10"/>
      <c r="G20" s="10"/>
      <c r="H20" s="10"/>
      <c r="I20" s="10"/>
      <c r="AA20" s="32"/>
      <c r="AB20" s="32"/>
      <c r="AC20" s="32"/>
      <c r="AD20" s="32"/>
      <c r="AE20" s="32"/>
      <c r="AF20" s="32"/>
      <c r="AG20" s="32"/>
      <c r="AH20" s="32"/>
      <c r="AI20" s="32"/>
      <c r="AK20" s="33"/>
    </row>
    <row r="21" spans="1:37" ht="60" x14ac:dyDescent="0.2">
      <c r="A21" s="10"/>
      <c r="B21" s="65" t="s">
        <v>50</v>
      </c>
      <c r="C21" s="37" t="s">
        <v>14</v>
      </c>
      <c r="D21" s="10"/>
      <c r="E21" s="10"/>
      <c r="F21" s="10"/>
      <c r="G21" s="10"/>
      <c r="H21" s="10"/>
      <c r="I21" s="10"/>
      <c r="AA21" s="32"/>
      <c r="AB21" s="32"/>
      <c r="AC21" s="32"/>
      <c r="AD21" s="32"/>
      <c r="AE21" s="32"/>
      <c r="AF21" s="32"/>
      <c r="AG21" s="32"/>
      <c r="AH21" s="32"/>
      <c r="AI21" s="32"/>
      <c r="AK21" s="33"/>
    </row>
    <row r="22" spans="1:37" x14ac:dyDescent="0.2">
      <c r="A22" s="10"/>
      <c r="B22" s="4" t="s">
        <v>0</v>
      </c>
      <c r="C22" s="5">
        <v>1</v>
      </c>
      <c r="D22" s="10"/>
      <c r="E22" s="10"/>
      <c r="F22" s="10"/>
      <c r="G22" s="10"/>
      <c r="H22" s="10"/>
      <c r="I22" s="10"/>
      <c r="AA22" s="32"/>
      <c r="AB22" s="32"/>
      <c r="AC22" s="32"/>
      <c r="AD22" s="32"/>
      <c r="AE22" s="32"/>
      <c r="AF22" s="32"/>
      <c r="AG22" s="32"/>
      <c r="AH22" s="32"/>
      <c r="AI22" s="32"/>
      <c r="AK22" s="33"/>
    </row>
    <row r="23" spans="1:37" x14ac:dyDescent="0.2">
      <c r="A23" s="10"/>
      <c r="B23" s="10"/>
      <c r="C23" s="10"/>
      <c r="D23" s="10"/>
      <c r="E23" s="10"/>
      <c r="F23" s="10"/>
      <c r="G23" s="10"/>
      <c r="H23" s="10"/>
      <c r="I23" s="10"/>
      <c r="AA23" s="32"/>
      <c r="AB23" s="32"/>
      <c r="AC23" s="32"/>
      <c r="AD23" s="32"/>
      <c r="AE23" s="32"/>
      <c r="AF23" s="32"/>
      <c r="AG23" s="32"/>
      <c r="AH23" s="32"/>
      <c r="AI23" s="32"/>
    </row>
    <row r="24" spans="1:37" ht="24" x14ac:dyDescent="0.2">
      <c r="A24" s="10"/>
      <c r="B24" s="36" t="s">
        <v>24</v>
      </c>
      <c r="C24" s="37" t="s">
        <v>14</v>
      </c>
      <c r="D24" s="10"/>
      <c r="E24" s="10"/>
      <c r="F24" s="10"/>
      <c r="G24" s="10"/>
      <c r="H24" s="10"/>
      <c r="I24" s="10"/>
      <c r="AA24" s="32"/>
      <c r="AB24" s="32"/>
      <c r="AC24" s="32"/>
      <c r="AD24" s="32"/>
      <c r="AE24" s="32"/>
      <c r="AF24" s="32"/>
      <c r="AG24" s="32"/>
      <c r="AH24" s="32"/>
      <c r="AI24" s="32"/>
    </row>
    <row r="25" spans="1:37" x14ac:dyDescent="0.2">
      <c r="A25" s="10"/>
      <c r="B25" s="4" t="s">
        <v>20</v>
      </c>
      <c r="C25" s="30">
        <v>3.0599999999999999E-2</v>
      </c>
      <c r="D25" s="10"/>
      <c r="E25" s="10"/>
      <c r="F25" s="10"/>
      <c r="G25" s="10"/>
      <c r="H25" s="10"/>
      <c r="I25" s="10"/>
      <c r="AA25" s="32"/>
      <c r="AB25" s="32"/>
      <c r="AC25" s="32"/>
      <c r="AD25" s="32"/>
      <c r="AE25" s="32"/>
      <c r="AF25" s="32"/>
      <c r="AG25" s="32"/>
      <c r="AH25" s="32"/>
      <c r="AI25" s="32"/>
    </row>
    <row r="26" spans="1:37" x14ac:dyDescent="0.2">
      <c r="A26" s="10"/>
      <c r="B26" s="10"/>
      <c r="C26" s="10"/>
      <c r="D26" s="10"/>
      <c r="E26" s="10"/>
      <c r="F26" s="10"/>
      <c r="G26" s="10"/>
      <c r="H26" s="10"/>
      <c r="I26" s="10"/>
      <c r="AA26" s="32"/>
      <c r="AB26" s="61"/>
      <c r="AC26" s="32"/>
      <c r="AD26" s="32"/>
      <c r="AE26" s="32"/>
      <c r="AF26" s="32"/>
      <c r="AG26" s="32"/>
      <c r="AH26" s="32"/>
      <c r="AI26" s="32"/>
    </row>
    <row r="27" spans="1:37" ht="27" customHeight="1" x14ac:dyDescent="0.2">
      <c r="A27" s="10"/>
      <c r="B27" s="74" t="s">
        <v>25</v>
      </c>
      <c r="C27" s="74"/>
      <c r="D27" s="10"/>
      <c r="E27" s="10"/>
      <c r="F27" s="10"/>
      <c r="G27" s="10"/>
      <c r="H27" s="10"/>
      <c r="I27" s="10"/>
      <c r="AA27" s="38"/>
      <c r="AB27" s="62"/>
      <c r="AC27" s="62"/>
      <c r="AD27" s="62"/>
      <c r="AE27" s="62"/>
      <c r="AF27" s="62"/>
      <c r="AG27" s="62"/>
      <c r="AH27" s="62"/>
      <c r="AI27" s="38"/>
    </row>
    <row r="28" spans="1:37" x14ac:dyDescent="0.2">
      <c r="A28" s="10"/>
      <c r="B28" s="10"/>
      <c r="C28" s="10"/>
      <c r="D28" s="10"/>
      <c r="E28" s="10"/>
      <c r="F28" s="10"/>
      <c r="G28" s="10"/>
      <c r="H28" s="10"/>
      <c r="I28" s="10"/>
      <c r="Z28" s="33"/>
      <c r="AA28" s="38"/>
      <c r="AB28" s="38"/>
      <c r="AC28" s="38"/>
      <c r="AD28" s="38"/>
      <c r="AE28" s="38"/>
      <c r="AF28" s="38"/>
      <c r="AG28" s="38"/>
      <c r="AH28" s="38"/>
      <c r="AI28" s="38"/>
      <c r="AJ28" s="33"/>
      <c r="AK28" s="33"/>
    </row>
    <row r="29" spans="1:37" x14ac:dyDescent="0.2">
      <c r="A29" s="10"/>
      <c r="B29" s="70" t="s">
        <v>21</v>
      </c>
      <c r="C29" s="72"/>
      <c r="D29" s="72"/>
      <c r="E29" s="72"/>
      <c r="F29" s="72"/>
      <c r="G29" s="72"/>
      <c r="H29" s="71"/>
      <c r="I29" s="10"/>
      <c r="K29" s="75" t="s">
        <v>34</v>
      </c>
      <c r="L29" s="76"/>
      <c r="M29" s="76"/>
      <c r="N29" s="76"/>
      <c r="O29" s="76"/>
      <c r="P29" s="76"/>
      <c r="Q29" s="77"/>
      <c r="S29" s="75" t="s">
        <v>28</v>
      </c>
      <c r="T29" s="76"/>
      <c r="U29" s="76"/>
      <c r="V29" s="76"/>
      <c r="W29" s="76"/>
      <c r="X29" s="76"/>
      <c r="Y29" s="77"/>
      <c r="Z29" s="34"/>
      <c r="AA29" s="38"/>
      <c r="AB29" s="67" t="s">
        <v>16</v>
      </c>
      <c r="AC29" s="68"/>
      <c r="AD29" s="68"/>
      <c r="AE29" s="68"/>
      <c r="AF29" s="68"/>
      <c r="AG29" s="68"/>
      <c r="AH29" s="69"/>
      <c r="AI29" s="38"/>
      <c r="AJ29" s="33"/>
      <c r="AK29" s="33"/>
    </row>
    <row r="30" spans="1:37" x14ac:dyDescent="0.2">
      <c r="A30" s="10"/>
      <c r="B30" s="23" t="s">
        <v>3</v>
      </c>
      <c r="C30" s="39" t="s">
        <v>4</v>
      </c>
      <c r="D30" s="40" t="s">
        <v>5</v>
      </c>
      <c r="E30" s="39" t="s">
        <v>6</v>
      </c>
      <c r="F30" s="40" t="s">
        <v>7</v>
      </c>
      <c r="G30" s="40" t="s">
        <v>10</v>
      </c>
      <c r="H30" s="41" t="s">
        <v>11</v>
      </c>
      <c r="I30" s="10"/>
      <c r="K30" s="11" t="s">
        <v>3</v>
      </c>
      <c r="L30" s="12" t="s">
        <v>4</v>
      </c>
      <c r="M30" s="13" t="s">
        <v>5</v>
      </c>
      <c r="N30" s="12" t="s">
        <v>6</v>
      </c>
      <c r="O30" s="13" t="s">
        <v>7</v>
      </c>
      <c r="P30" s="13" t="s">
        <v>10</v>
      </c>
      <c r="Q30" s="12" t="s">
        <v>11</v>
      </c>
      <c r="S30" s="11" t="s">
        <v>3</v>
      </c>
      <c r="T30" s="12" t="s">
        <v>4</v>
      </c>
      <c r="U30" s="13" t="s">
        <v>5</v>
      </c>
      <c r="V30" s="12" t="s">
        <v>6</v>
      </c>
      <c r="W30" s="13" t="s">
        <v>7</v>
      </c>
      <c r="X30" s="13" t="s">
        <v>10</v>
      </c>
      <c r="Y30" s="12" t="s">
        <v>11</v>
      </c>
      <c r="Z30" s="33"/>
      <c r="AA30" s="38"/>
      <c r="AB30" s="11" t="s">
        <v>3</v>
      </c>
      <c r="AC30" s="12" t="s">
        <v>4</v>
      </c>
      <c r="AD30" s="13" t="s">
        <v>5</v>
      </c>
      <c r="AE30" s="12" t="s">
        <v>6</v>
      </c>
      <c r="AF30" s="13" t="s">
        <v>7</v>
      </c>
      <c r="AG30" s="13" t="s">
        <v>10</v>
      </c>
      <c r="AH30" s="12" t="s">
        <v>11</v>
      </c>
      <c r="AI30" s="38"/>
      <c r="AJ30" s="33"/>
      <c r="AK30" s="33"/>
    </row>
    <row r="31" spans="1:37" x14ac:dyDescent="0.2">
      <c r="A31" s="10"/>
      <c r="B31" s="45">
        <v>15</v>
      </c>
      <c r="C31" s="43">
        <v>5669.12</v>
      </c>
      <c r="D31" s="19">
        <v>6039.84</v>
      </c>
      <c r="E31" s="20">
        <v>6453.36</v>
      </c>
      <c r="F31" s="19">
        <v>7017.89</v>
      </c>
      <c r="G31" s="20">
        <v>7598.61</v>
      </c>
      <c r="H31" s="19">
        <v>7980.65</v>
      </c>
      <c r="I31" s="10"/>
      <c r="K31" s="45">
        <v>15</v>
      </c>
      <c r="L31" s="19">
        <f>C31*$C$19</f>
        <v>5669.12</v>
      </c>
      <c r="M31" s="19">
        <f t="shared" ref="L31:Q48" si="0">D31*$C$19</f>
        <v>6039.84</v>
      </c>
      <c r="N31" s="19">
        <f t="shared" si="0"/>
        <v>6453.36</v>
      </c>
      <c r="O31" s="19">
        <f t="shared" si="0"/>
        <v>7017.89</v>
      </c>
      <c r="P31" s="19">
        <f t="shared" si="0"/>
        <v>7598.61</v>
      </c>
      <c r="Q31" s="19">
        <f t="shared" si="0"/>
        <v>7980.65</v>
      </c>
      <c r="S31" s="45">
        <v>15</v>
      </c>
      <c r="T31" s="18">
        <f>IF(L31&gt;$B$56,$C$57,IF(L31&gt;$B$55,$C$56,IF(L31&gt;$B$54,$C$55,IF(L31&gt;$B$53,$C$54,IF(L31&gt;$B$52,$C$53,IF(L31&gt;0,$C$52,0))))))</f>
        <v>0.17899999999999999</v>
      </c>
      <c r="U31" s="18">
        <f t="shared" ref="U31:Y46" si="1">IF(M31&gt;$B$56,$C$57,IF(M31&gt;$B$55,$C$56,IF(M31&gt;$B$54,$C$55,IF(M31&gt;$B$53,$C$54,IF(M31&gt;$B$52,$C$53,IF(M31&gt;0,$C$52,0))))))</f>
        <v>0.17899999999999999</v>
      </c>
      <c r="V31" s="18">
        <f t="shared" si="1"/>
        <v>0.17899999999999999</v>
      </c>
      <c r="W31" s="18">
        <f t="shared" si="1"/>
        <v>0.17899999999999999</v>
      </c>
      <c r="X31" s="18">
        <f t="shared" si="1"/>
        <v>0.17899999999999999</v>
      </c>
      <c r="Y31" s="18">
        <f t="shared" si="1"/>
        <v>0.17899999999999999</v>
      </c>
      <c r="Z31" s="20"/>
      <c r="AA31" s="38"/>
      <c r="AB31" s="45">
        <v>15</v>
      </c>
      <c r="AC31" s="17">
        <f>(IF(T31&lt;1, (12*C31+C31*C61)* (1+$C$25+T31)*$C$19*$C$22/12, (( 12*C31+C31*C61)* (1+$C$25)+12*T31)*$C$19*$C$22/12))</f>
        <v>7343.0977535999991</v>
      </c>
      <c r="AD31" s="17">
        <f t="shared" ref="AD31:AH46" si="2">(IF(U31&lt;1, (12*D31+D31*D61)* (1+$C$25+U31)*$C$19*$C$22/12, (( 12*D31+D31*D61)* (1+$C$25)+12*U31)*$C$19*$C$22/12))</f>
        <v>7823.2839552000005</v>
      </c>
      <c r="AE31" s="17">
        <f t="shared" si="2"/>
        <v>8358.9081408000002</v>
      </c>
      <c r="AF31" s="17">
        <f t="shared" si="2"/>
        <v>9090.1325592000012</v>
      </c>
      <c r="AG31" s="17">
        <f t="shared" si="2"/>
        <v>9842.3275607999985</v>
      </c>
      <c r="AH31" s="17">
        <f t="shared" si="2"/>
        <v>10337.176331999999</v>
      </c>
      <c r="AI31" s="38"/>
      <c r="AJ31" s="33"/>
      <c r="AK31" s="33"/>
    </row>
    <row r="32" spans="1:37" x14ac:dyDescent="0.2">
      <c r="A32" s="10"/>
      <c r="B32" s="45">
        <v>14</v>
      </c>
      <c r="C32" s="43">
        <v>5153.96</v>
      </c>
      <c r="D32" s="19">
        <v>5489.64</v>
      </c>
      <c r="E32" s="20">
        <v>5928.03</v>
      </c>
      <c r="F32" s="19">
        <v>6414.51</v>
      </c>
      <c r="G32" s="20">
        <v>6956.78</v>
      </c>
      <c r="H32" s="19">
        <v>7346.09</v>
      </c>
      <c r="I32" s="10"/>
      <c r="K32" s="45">
        <v>14</v>
      </c>
      <c r="L32" s="19">
        <f t="shared" si="0"/>
        <v>5153.96</v>
      </c>
      <c r="M32" s="19">
        <f t="shared" si="0"/>
        <v>5489.64</v>
      </c>
      <c r="N32" s="19">
        <f t="shared" si="0"/>
        <v>5928.03</v>
      </c>
      <c r="O32" s="19">
        <f t="shared" si="0"/>
        <v>6414.51</v>
      </c>
      <c r="P32" s="19">
        <f t="shared" si="0"/>
        <v>6956.78</v>
      </c>
      <c r="Q32" s="19">
        <f t="shared" si="0"/>
        <v>7346.09</v>
      </c>
      <c r="S32" s="45">
        <v>14</v>
      </c>
      <c r="T32" s="18">
        <f t="shared" ref="T32:Y48" si="3">IF(L32&gt;$B$56,$C$57,IF(L32&gt;$B$55,$C$56,IF(L32&gt;$B$54,$C$55,IF(L32&gt;$B$53,$C$54,IF(L32&gt;$B$52,$C$53,IF(L32&gt;0,$C$52,0))))))</f>
        <v>0.21099999999999999</v>
      </c>
      <c r="U32" s="18">
        <f t="shared" si="1"/>
        <v>0.21099999999999999</v>
      </c>
      <c r="V32" s="18">
        <f t="shared" si="1"/>
        <v>0.17899999999999999</v>
      </c>
      <c r="W32" s="18">
        <f t="shared" si="1"/>
        <v>0.17899999999999999</v>
      </c>
      <c r="X32" s="18">
        <f t="shared" si="1"/>
        <v>0.17899999999999999</v>
      </c>
      <c r="Y32" s="18">
        <f t="shared" si="1"/>
        <v>0.17899999999999999</v>
      </c>
      <c r="Z32" s="20"/>
      <c r="AA32" s="38"/>
      <c r="AB32" s="45">
        <v>14</v>
      </c>
      <c r="AC32" s="17">
        <f t="shared" ref="AC32:AH48" si="4">(IF(T32&lt;1, (12*C32+C32*C62)* (1+$C$25+T32)*$C$19*$C$22/12, (( 12*C32+C32*C62)* (1+$C$25)+12*T32)*$C$19*$C$22/12))</f>
        <v>6852.4303381333339</v>
      </c>
      <c r="AD32" s="17">
        <f t="shared" si="2"/>
        <v>7298.732563200002</v>
      </c>
      <c r="AE32" s="17">
        <f t="shared" si="2"/>
        <v>7678.4586984000007</v>
      </c>
      <c r="AF32" s="17">
        <f t="shared" si="2"/>
        <v>8308.5865127999987</v>
      </c>
      <c r="AG32" s="17">
        <f t="shared" si="2"/>
        <v>9010.9779983999997</v>
      </c>
      <c r="AH32" s="17">
        <f t="shared" si="2"/>
        <v>9515.2434551999995</v>
      </c>
      <c r="AI32" s="38"/>
      <c r="AJ32" s="33"/>
      <c r="AK32" s="33"/>
    </row>
    <row r="33" spans="1:37" x14ac:dyDescent="0.2">
      <c r="A33" s="10"/>
      <c r="B33" s="45">
        <v>13</v>
      </c>
      <c r="C33" s="43">
        <v>4767.62</v>
      </c>
      <c r="D33" s="19">
        <v>5135.53</v>
      </c>
      <c r="E33" s="20">
        <v>5554.35</v>
      </c>
      <c r="F33" s="19">
        <v>6009.06</v>
      </c>
      <c r="G33" s="20">
        <v>6544.14</v>
      </c>
      <c r="H33" s="19">
        <v>6834.5</v>
      </c>
      <c r="I33" s="10"/>
      <c r="K33" s="45">
        <v>13</v>
      </c>
      <c r="L33" s="19">
        <f t="shared" si="0"/>
        <v>4767.62</v>
      </c>
      <c r="M33" s="19">
        <f t="shared" si="0"/>
        <v>5135.53</v>
      </c>
      <c r="N33" s="19">
        <f t="shared" si="0"/>
        <v>5554.35</v>
      </c>
      <c r="O33" s="19">
        <f t="shared" si="0"/>
        <v>6009.06</v>
      </c>
      <c r="P33" s="19">
        <f t="shared" si="0"/>
        <v>6544.14</v>
      </c>
      <c r="Q33" s="19">
        <f t="shared" si="0"/>
        <v>6834.5</v>
      </c>
      <c r="S33" s="45">
        <v>13</v>
      </c>
      <c r="T33" s="18">
        <f t="shared" si="3"/>
        <v>0.21099999999999999</v>
      </c>
      <c r="U33" s="18">
        <f t="shared" si="1"/>
        <v>0.21099999999999999</v>
      </c>
      <c r="V33" s="18">
        <f t="shared" si="1"/>
        <v>0.17899999999999999</v>
      </c>
      <c r="W33" s="18">
        <f t="shared" si="1"/>
        <v>0.17899999999999999</v>
      </c>
      <c r="X33" s="18">
        <f t="shared" si="1"/>
        <v>0.17899999999999999</v>
      </c>
      <c r="Y33" s="18">
        <f t="shared" si="1"/>
        <v>0.17899999999999999</v>
      </c>
      <c r="Z33" s="20"/>
      <c r="AA33" s="38"/>
      <c r="AB33" s="45">
        <v>13</v>
      </c>
      <c r="AC33" s="17">
        <f t="shared" si="4"/>
        <v>6338.773278933334</v>
      </c>
      <c r="AD33" s="17">
        <f t="shared" si="2"/>
        <v>6827.9267930666674</v>
      </c>
      <c r="AE33" s="17">
        <f t="shared" si="2"/>
        <v>7194.4384680000003</v>
      </c>
      <c r="AF33" s="17">
        <f t="shared" si="2"/>
        <v>7783.4152368000005</v>
      </c>
      <c r="AG33" s="17">
        <f t="shared" si="2"/>
        <v>8476.4936592000013</v>
      </c>
      <c r="AH33" s="17">
        <f t="shared" si="2"/>
        <v>8852.5911599999999</v>
      </c>
      <c r="AI33" s="38"/>
      <c r="AJ33" s="33"/>
      <c r="AK33" s="33"/>
    </row>
    <row r="34" spans="1:37" s="21" customFormat="1" x14ac:dyDescent="0.2">
      <c r="A34" s="10"/>
      <c r="B34" s="45">
        <v>12</v>
      </c>
      <c r="C34" s="43">
        <v>4295.43</v>
      </c>
      <c r="D34" s="19">
        <v>4718.78</v>
      </c>
      <c r="E34" s="20">
        <v>5213.5200000000004</v>
      </c>
      <c r="F34" s="19">
        <v>5762.47</v>
      </c>
      <c r="G34" s="20">
        <v>6406.61</v>
      </c>
      <c r="H34" s="19">
        <v>6712.24</v>
      </c>
      <c r="I34" s="10"/>
      <c r="K34" s="45">
        <v>12</v>
      </c>
      <c r="L34" s="19">
        <f t="shared" si="0"/>
        <v>4295.43</v>
      </c>
      <c r="M34" s="19">
        <f t="shared" si="0"/>
        <v>4718.78</v>
      </c>
      <c r="N34" s="19">
        <f t="shared" si="0"/>
        <v>5213.5200000000004</v>
      </c>
      <c r="O34" s="19">
        <f t="shared" si="0"/>
        <v>5762.47</v>
      </c>
      <c r="P34" s="19">
        <f t="shared" si="0"/>
        <v>6406.61</v>
      </c>
      <c r="Q34" s="19">
        <f t="shared" si="0"/>
        <v>6712.24</v>
      </c>
      <c r="S34" s="45">
        <v>12</v>
      </c>
      <c r="T34" s="18">
        <f t="shared" si="3"/>
        <v>0.21099999999999999</v>
      </c>
      <c r="U34" s="18">
        <f t="shared" si="1"/>
        <v>0.21099999999999999</v>
      </c>
      <c r="V34" s="18">
        <f t="shared" si="1"/>
        <v>0.21099999999999999</v>
      </c>
      <c r="W34" s="18">
        <f t="shared" si="1"/>
        <v>0.17899999999999999</v>
      </c>
      <c r="X34" s="18">
        <f t="shared" si="1"/>
        <v>0.17899999999999999</v>
      </c>
      <c r="Y34" s="18">
        <f t="shared" si="1"/>
        <v>0.17899999999999999</v>
      </c>
      <c r="Z34" s="20"/>
      <c r="AA34" s="38"/>
      <c r="AB34" s="45">
        <v>12</v>
      </c>
      <c r="AC34" s="17">
        <f t="shared" si="4"/>
        <v>5710.9746384</v>
      </c>
      <c r="AD34" s="17">
        <f t="shared" si="2"/>
        <v>6273.838219733334</v>
      </c>
      <c r="AE34" s="17">
        <f t="shared" si="2"/>
        <v>6931.6181376000013</v>
      </c>
      <c r="AF34" s="17">
        <f t="shared" si="2"/>
        <v>7464.0121416000002</v>
      </c>
      <c r="AG34" s="17">
        <f t="shared" si="2"/>
        <v>8298.3538007999978</v>
      </c>
      <c r="AH34" s="17">
        <f t="shared" si="2"/>
        <v>8694.2302271999997</v>
      </c>
      <c r="AI34" s="38"/>
      <c r="AJ34" s="35"/>
      <c r="AK34" s="35"/>
    </row>
    <row r="35" spans="1:37" x14ac:dyDescent="0.2">
      <c r="A35" s="10"/>
      <c r="B35" s="45">
        <v>11</v>
      </c>
      <c r="C35" s="43">
        <v>4153.3500000000004</v>
      </c>
      <c r="D35" s="19">
        <v>4542.72</v>
      </c>
      <c r="E35" s="20">
        <v>4908.59</v>
      </c>
      <c r="F35" s="19">
        <v>5305.54</v>
      </c>
      <c r="G35" s="20">
        <v>5848.79</v>
      </c>
      <c r="H35" s="19">
        <v>6154.45</v>
      </c>
      <c r="I35" s="10"/>
      <c r="K35" s="45">
        <v>11</v>
      </c>
      <c r="L35" s="19">
        <f t="shared" si="0"/>
        <v>4153.3500000000004</v>
      </c>
      <c r="M35" s="19">
        <f t="shared" si="0"/>
        <v>4542.72</v>
      </c>
      <c r="N35" s="19">
        <f t="shared" si="0"/>
        <v>4908.59</v>
      </c>
      <c r="O35" s="19">
        <f t="shared" si="0"/>
        <v>5305.54</v>
      </c>
      <c r="P35" s="19">
        <f t="shared" si="0"/>
        <v>5848.79</v>
      </c>
      <c r="Q35" s="19">
        <f t="shared" si="0"/>
        <v>6154.45</v>
      </c>
      <c r="S35" s="45">
        <v>11</v>
      </c>
      <c r="T35" s="18">
        <f t="shared" si="3"/>
        <v>0.21099999999999999</v>
      </c>
      <c r="U35" s="18">
        <f t="shared" si="1"/>
        <v>0.21099999999999999</v>
      </c>
      <c r="V35" s="18">
        <f t="shared" si="1"/>
        <v>0.21099999999999999</v>
      </c>
      <c r="W35" s="18">
        <f t="shared" si="1"/>
        <v>0.21099999999999999</v>
      </c>
      <c r="X35" s="18">
        <f t="shared" si="1"/>
        <v>0.17899999999999999</v>
      </c>
      <c r="Y35" s="18">
        <f t="shared" si="1"/>
        <v>0.17899999999999999</v>
      </c>
      <c r="Z35" s="20"/>
      <c r="AA35" s="38"/>
      <c r="AB35" s="45">
        <v>11</v>
      </c>
      <c r="AC35" s="17">
        <f t="shared" si="4"/>
        <v>5522.0726480000012</v>
      </c>
      <c r="AD35" s="17">
        <f t="shared" si="2"/>
        <v>6039.7582336000005</v>
      </c>
      <c r="AE35" s="17">
        <f t="shared" si="2"/>
        <v>6526.1994725333343</v>
      </c>
      <c r="AF35" s="17">
        <f t="shared" si="2"/>
        <v>7053.9630218666671</v>
      </c>
      <c r="AG35" s="17">
        <f t="shared" si="2"/>
        <v>7575.8207111999991</v>
      </c>
      <c r="AH35" s="17">
        <f t="shared" si="2"/>
        <v>7971.7359959999994</v>
      </c>
      <c r="AI35" s="38"/>
      <c r="AJ35" s="33"/>
      <c r="AK35" s="33"/>
    </row>
    <row r="36" spans="1:37" x14ac:dyDescent="0.2">
      <c r="A36" s="10"/>
      <c r="B36" s="45">
        <v>10</v>
      </c>
      <c r="C36" s="43">
        <v>4012.19</v>
      </c>
      <c r="D36" s="19">
        <v>4317.28</v>
      </c>
      <c r="E36" s="20">
        <v>4664.1000000000004</v>
      </c>
      <c r="F36" s="19">
        <v>5040.24</v>
      </c>
      <c r="G36" s="20">
        <v>5459.1</v>
      </c>
      <c r="H36" s="19">
        <v>5596.64</v>
      </c>
      <c r="I36" s="10"/>
      <c r="K36" s="45">
        <v>10</v>
      </c>
      <c r="L36" s="19">
        <f t="shared" si="0"/>
        <v>4012.19</v>
      </c>
      <c r="M36" s="19">
        <f t="shared" si="0"/>
        <v>4317.28</v>
      </c>
      <c r="N36" s="19">
        <f t="shared" si="0"/>
        <v>4664.1000000000004</v>
      </c>
      <c r="O36" s="19">
        <f t="shared" si="0"/>
        <v>5040.24</v>
      </c>
      <c r="P36" s="19">
        <f t="shared" si="0"/>
        <v>5459.1</v>
      </c>
      <c r="Q36" s="19">
        <f t="shared" si="0"/>
        <v>5596.64</v>
      </c>
      <c r="S36" s="45">
        <v>10</v>
      </c>
      <c r="T36" s="18">
        <f t="shared" si="3"/>
        <v>0.21099999999999999</v>
      </c>
      <c r="U36" s="18">
        <f t="shared" si="1"/>
        <v>0.21099999999999999</v>
      </c>
      <c r="V36" s="18">
        <f t="shared" si="1"/>
        <v>0.21099999999999999</v>
      </c>
      <c r="W36" s="18">
        <f t="shared" si="1"/>
        <v>0.21099999999999999</v>
      </c>
      <c r="X36" s="18">
        <f t="shared" si="1"/>
        <v>0.21099999999999999</v>
      </c>
      <c r="Y36" s="18">
        <f t="shared" si="1"/>
        <v>0.17899999999999999</v>
      </c>
      <c r="Z36" s="20"/>
      <c r="AA36" s="38"/>
      <c r="AB36" s="45">
        <v>10</v>
      </c>
      <c r="AC36" s="17">
        <f t="shared" si="4"/>
        <v>5334.3938405333329</v>
      </c>
      <c r="AD36" s="17">
        <f t="shared" si="2"/>
        <v>5740.0252330666672</v>
      </c>
      <c r="AE36" s="17">
        <f t="shared" si="2"/>
        <v>6201.1386080000011</v>
      </c>
      <c r="AF36" s="17">
        <f t="shared" si="2"/>
        <v>6701.2342911999995</v>
      </c>
      <c r="AG36" s="17">
        <f t="shared" si="2"/>
        <v>7258.1282079999992</v>
      </c>
      <c r="AH36" s="17">
        <f t="shared" si="2"/>
        <v>7249.2158592000014</v>
      </c>
      <c r="AI36" s="38"/>
      <c r="AJ36" s="33"/>
      <c r="AK36" s="33"/>
    </row>
    <row r="37" spans="1:37" x14ac:dyDescent="0.2">
      <c r="A37" s="10"/>
      <c r="B37" s="45" t="s">
        <v>22</v>
      </c>
      <c r="C37" s="43">
        <v>3901.48</v>
      </c>
      <c r="D37" s="19">
        <v>4173.6400000000003</v>
      </c>
      <c r="E37" s="20">
        <v>4469.6099999999997</v>
      </c>
      <c r="F37" s="19">
        <v>4788.53</v>
      </c>
      <c r="G37" s="20">
        <v>5131.37</v>
      </c>
      <c r="H37" s="19">
        <v>5377.14</v>
      </c>
      <c r="I37" s="10"/>
      <c r="K37" s="45" t="s">
        <v>22</v>
      </c>
      <c r="L37" s="19">
        <f t="shared" si="0"/>
        <v>3901.48</v>
      </c>
      <c r="M37" s="19">
        <f t="shared" si="0"/>
        <v>4173.6400000000003</v>
      </c>
      <c r="N37" s="19">
        <f t="shared" si="0"/>
        <v>4469.6099999999997</v>
      </c>
      <c r="O37" s="19">
        <f t="shared" si="0"/>
        <v>4788.53</v>
      </c>
      <c r="P37" s="19">
        <f t="shared" si="0"/>
        <v>5131.37</v>
      </c>
      <c r="Q37" s="19">
        <f t="shared" si="0"/>
        <v>5377.14</v>
      </c>
      <c r="S37" s="45" t="s">
        <v>22</v>
      </c>
      <c r="T37" s="18">
        <f t="shared" si="3"/>
        <v>0.21099999999999999</v>
      </c>
      <c r="U37" s="18">
        <f t="shared" si="1"/>
        <v>0.21099999999999999</v>
      </c>
      <c r="V37" s="18">
        <f t="shared" si="1"/>
        <v>0.21099999999999999</v>
      </c>
      <c r="W37" s="18">
        <f t="shared" si="1"/>
        <v>0.21099999999999999</v>
      </c>
      <c r="X37" s="18">
        <f t="shared" si="1"/>
        <v>0.21099999999999999</v>
      </c>
      <c r="Y37" s="18">
        <f t="shared" si="1"/>
        <v>0.21099999999999999</v>
      </c>
      <c r="Z37" s="20"/>
      <c r="AA37" s="38"/>
      <c r="AB37" s="45" t="s">
        <v>22</v>
      </c>
      <c r="AC37" s="17">
        <f t="shared" si="4"/>
        <v>5187.1997290666668</v>
      </c>
      <c r="AD37" s="17">
        <f t="shared" si="2"/>
        <v>5549.049149866667</v>
      </c>
      <c r="AE37" s="17">
        <f t="shared" si="2"/>
        <v>5942.5550767999994</v>
      </c>
      <c r="AF37" s="17">
        <f t="shared" si="2"/>
        <v>6366.5740997333342</v>
      </c>
      <c r="AG37" s="17">
        <f t="shared" si="2"/>
        <v>6822.3958789333337</v>
      </c>
      <c r="AH37" s="17">
        <f t="shared" si="2"/>
        <v>7149.1585632000015</v>
      </c>
      <c r="AI37" s="38"/>
      <c r="AJ37" s="33"/>
      <c r="AK37" s="33"/>
    </row>
    <row r="38" spans="1:37" x14ac:dyDescent="0.2">
      <c r="A38" s="10"/>
      <c r="B38" s="45" t="s">
        <v>12</v>
      </c>
      <c r="C38" s="43">
        <v>3676.89</v>
      </c>
      <c r="D38" s="19">
        <v>3929</v>
      </c>
      <c r="E38" s="20">
        <v>4089.07</v>
      </c>
      <c r="F38" s="19">
        <v>4562.79</v>
      </c>
      <c r="G38" s="20">
        <v>4843.49</v>
      </c>
      <c r="H38" s="19">
        <v>5168.6499999999996</v>
      </c>
      <c r="I38" s="10"/>
      <c r="K38" s="45" t="s">
        <v>12</v>
      </c>
      <c r="L38" s="19">
        <f t="shared" si="0"/>
        <v>3676.89</v>
      </c>
      <c r="M38" s="19">
        <f t="shared" si="0"/>
        <v>3929</v>
      </c>
      <c r="N38" s="19">
        <f t="shared" si="0"/>
        <v>4089.07</v>
      </c>
      <c r="O38" s="19">
        <f t="shared" si="0"/>
        <v>4562.79</v>
      </c>
      <c r="P38" s="19">
        <f t="shared" si="0"/>
        <v>4843.49</v>
      </c>
      <c r="Q38" s="19">
        <f t="shared" si="0"/>
        <v>5168.6499999999996</v>
      </c>
      <c r="S38" s="45" t="s">
        <v>12</v>
      </c>
      <c r="T38" s="18">
        <f t="shared" si="3"/>
        <v>0.21099999999999999</v>
      </c>
      <c r="U38" s="18">
        <f t="shared" si="1"/>
        <v>0.21099999999999999</v>
      </c>
      <c r="V38" s="18">
        <f t="shared" si="1"/>
        <v>0.21099999999999999</v>
      </c>
      <c r="W38" s="18">
        <f t="shared" si="1"/>
        <v>0.21099999999999999</v>
      </c>
      <c r="X38" s="18">
        <f t="shared" si="1"/>
        <v>0.21099999999999999</v>
      </c>
      <c r="Y38" s="18">
        <f t="shared" si="1"/>
        <v>0.21099999999999999</v>
      </c>
      <c r="Z38" s="20"/>
      <c r="AA38" s="38"/>
      <c r="AB38" s="45" t="s">
        <v>12</v>
      </c>
      <c r="AC38" s="17">
        <f t="shared" si="4"/>
        <v>4888.5968432</v>
      </c>
      <c r="AD38" s="17">
        <f t="shared" si="2"/>
        <v>5223.7888533333335</v>
      </c>
      <c r="AE38" s="17">
        <f t="shared" si="2"/>
        <v>5436.6093882666673</v>
      </c>
      <c r="AF38" s="17">
        <f t="shared" si="2"/>
        <v>6066.4422352000001</v>
      </c>
      <c r="AG38" s="17">
        <f t="shared" si="2"/>
        <v>6439.6459845333338</v>
      </c>
      <c r="AH38" s="17">
        <f t="shared" si="2"/>
        <v>6871.9613786666669</v>
      </c>
      <c r="AI38" s="38"/>
      <c r="AJ38" s="33"/>
      <c r="AK38" s="33"/>
    </row>
    <row r="39" spans="1:37" x14ac:dyDescent="0.2">
      <c r="A39" s="10"/>
      <c r="B39" s="45" t="s">
        <v>13</v>
      </c>
      <c r="C39" s="43">
        <v>3558.96</v>
      </c>
      <c r="D39" s="19">
        <v>3772.32</v>
      </c>
      <c r="E39" s="20">
        <v>3986.06</v>
      </c>
      <c r="F39" s="19">
        <v>4461.84</v>
      </c>
      <c r="G39" s="20">
        <v>4569.4799999999996</v>
      </c>
      <c r="H39" s="19">
        <v>4844.33</v>
      </c>
      <c r="I39" s="10"/>
      <c r="K39" s="45" t="s">
        <v>13</v>
      </c>
      <c r="L39" s="19">
        <f t="shared" si="0"/>
        <v>3558.96</v>
      </c>
      <c r="M39" s="19">
        <f t="shared" si="0"/>
        <v>3772.32</v>
      </c>
      <c r="N39" s="19">
        <f t="shared" si="0"/>
        <v>3986.06</v>
      </c>
      <c r="O39" s="19">
        <f t="shared" si="0"/>
        <v>4461.84</v>
      </c>
      <c r="P39" s="19">
        <f t="shared" si="0"/>
        <v>4569.4799999999996</v>
      </c>
      <c r="Q39" s="19">
        <f t="shared" si="0"/>
        <v>4844.33</v>
      </c>
      <c r="S39" s="45" t="s">
        <v>13</v>
      </c>
      <c r="T39" s="18">
        <f t="shared" si="3"/>
        <v>0.21099999999999999</v>
      </c>
      <c r="U39" s="18">
        <f t="shared" si="1"/>
        <v>0.21099999999999999</v>
      </c>
      <c r="V39" s="18">
        <f t="shared" si="1"/>
        <v>0.21099999999999999</v>
      </c>
      <c r="W39" s="18">
        <f t="shared" si="1"/>
        <v>0.21099999999999999</v>
      </c>
      <c r="X39" s="18">
        <f t="shared" si="1"/>
        <v>0.21099999999999999</v>
      </c>
      <c r="Y39" s="18">
        <f t="shared" si="1"/>
        <v>0.21099999999999999</v>
      </c>
      <c r="Z39" s="20"/>
      <c r="AA39" s="38"/>
      <c r="AB39" s="45" t="s">
        <v>13</v>
      </c>
      <c r="AC39" s="17">
        <f t="shared" si="4"/>
        <v>4731.8034048000009</v>
      </c>
      <c r="AD39" s="17">
        <f t="shared" si="2"/>
        <v>5015.4754816000004</v>
      </c>
      <c r="AE39" s="17">
        <f t="shared" si="2"/>
        <v>5299.6527861333334</v>
      </c>
      <c r="AF39" s="17">
        <f t="shared" si="2"/>
        <v>5932.2244992000005</v>
      </c>
      <c r="AG39" s="17">
        <f t="shared" si="2"/>
        <v>6075.3369023999994</v>
      </c>
      <c r="AH39" s="17">
        <f t="shared" si="2"/>
        <v>6440.7628037333334</v>
      </c>
      <c r="AI39" s="38"/>
      <c r="AJ39" s="33"/>
      <c r="AK39" s="33"/>
    </row>
    <row r="40" spans="1:37" x14ac:dyDescent="0.2">
      <c r="A40" s="10"/>
      <c r="B40" s="45">
        <v>8</v>
      </c>
      <c r="C40" s="43">
        <v>3391.44</v>
      </c>
      <c r="D40" s="19">
        <v>3596.59</v>
      </c>
      <c r="E40" s="20">
        <v>3738.68</v>
      </c>
      <c r="F40" s="19">
        <v>3883.66</v>
      </c>
      <c r="G40" s="20">
        <v>4040.37</v>
      </c>
      <c r="H40" s="19">
        <v>4115.7299999999996</v>
      </c>
      <c r="I40" s="10"/>
      <c r="K40" s="45">
        <v>8</v>
      </c>
      <c r="L40" s="19">
        <f t="shared" si="0"/>
        <v>3391.44</v>
      </c>
      <c r="M40" s="19">
        <f t="shared" si="0"/>
        <v>3596.59</v>
      </c>
      <c r="N40" s="19">
        <f t="shared" si="0"/>
        <v>3738.68</v>
      </c>
      <c r="O40" s="19">
        <f t="shared" si="0"/>
        <v>3883.66</v>
      </c>
      <c r="P40" s="19">
        <f t="shared" si="0"/>
        <v>4040.37</v>
      </c>
      <c r="Q40" s="19">
        <f t="shared" si="0"/>
        <v>4115.7299999999996</v>
      </c>
      <c r="S40" s="45">
        <v>8</v>
      </c>
      <c r="T40" s="18">
        <f t="shared" si="3"/>
        <v>0.21099999999999999</v>
      </c>
      <c r="U40" s="18">
        <f t="shared" si="1"/>
        <v>0.21099999999999999</v>
      </c>
      <c r="V40" s="18">
        <f t="shared" si="1"/>
        <v>0.21099999999999999</v>
      </c>
      <c r="W40" s="18">
        <f t="shared" si="1"/>
        <v>0.21099999999999999</v>
      </c>
      <c r="X40" s="18">
        <f t="shared" si="1"/>
        <v>0.21099999999999999</v>
      </c>
      <c r="Y40" s="18">
        <f t="shared" si="1"/>
        <v>0.21099999999999999</v>
      </c>
      <c r="Z40" s="20"/>
      <c r="AA40" s="38"/>
      <c r="AB40" s="45">
        <v>8</v>
      </c>
      <c r="AC40" s="17">
        <f t="shared" si="4"/>
        <v>4509.0777472</v>
      </c>
      <c r="AD40" s="17">
        <f t="shared" si="2"/>
        <v>4781.8342458666666</v>
      </c>
      <c r="AE40" s="17">
        <f t="shared" si="2"/>
        <v>4970.7495317333332</v>
      </c>
      <c r="AF40" s="17">
        <f t="shared" si="2"/>
        <v>5163.5072074666668</v>
      </c>
      <c r="AG40" s="17">
        <f t="shared" si="2"/>
        <v>5371.8604656000007</v>
      </c>
      <c r="AH40" s="17">
        <f t="shared" si="2"/>
        <v>5472.0551023999988</v>
      </c>
      <c r="AI40" s="38"/>
      <c r="AJ40" s="33"/>
      <c r="AK40" s="33"/>
    </row>
    <row r="41" spans="1:37" x14ac:dyDescent="0.2">
      <c r="A41" s="10"/>
      <c r="B41" s="45">
        <v>7</v>
      </c>
      <c r="C41" s="43">
        <v>3205.23</v>
      </c>
      <c r="D41" s="19">
        <v>3441.58</v>
      </c>
      <c r="E41" s="20">
        <v>3582.38</v>
      </c>
      <c r="F41" s="19">
        <v>3724.47</v>
      </c>
      <c r="G41" s="20">
        <v>3860.94</v>
      </c>
      <c r="H41" s="19">
        <v>3935.06</v>
      </c>
      <c r="I41" s="10"/>
      <c r="K41" s="45">
        <v>7</v>
      </c>
      <c r="L41" s="19">
        <f t="shared" si="0"/>
        <v>3205.23</v>
      </c>
      <c r="M41" s="19">
        <f t="shared" si="0"/>
        <v>3441.58</v>
      </c>
      <c r="N41" s="19">
        <f t="shared" si="0"/>
        <v>3582.38</v>
      </c>
      <c r="O41" s="19">
        <f t="shared" si="0"/>
        <v>3724.47</v>
      </c>
      <c r="P41" s="19">
        <f t="shared" si="0"/>
        <v>3860.94</v>
      </c>
      <c r="Q41" s="19">
        <f t="shared" si="0"/>
        <v>3935.06</v>
      </c>
      <c r="S41" s="45">
        <v>7</v>
      </c>
      <c r="T41" s="18">
        <f t="shared" si="3"/>
        <v>0.21099999999999999</v>
      </c>
      <c r="U41" s="18">
        <f t="shared" si="1"/>
        <v>0.21099999999999999</v>
      </c>
      <c r="V41" s="18">
        <f t="shared" si="1"/>
        <v>0.21099999999999999</v>
      </c>
      <c r="W41" s="18">
        <f t="shared" si="1"/>
        <v>0.21099999999999999</v>
      </c>
      <c r="X41" s="18">
        <f t="shared" si="1"/>
        <v>0.21099999999999999</v>
      </c>
      <c r="Y41" s="18">
        <f t="shared" si="1"/>
        <v>0.21099999999999999</v>
      </c>
      <c r="Z41" s="20"/>
      <c r="AA41" s="38"/>
      <c r="AB41" s="45">
        <v>7</v>
      </c>
      <c r="AC41" s="17">
        <f t="shared" si="4"/>
        <v>4261.5028624000006</v>
      </c>
      <c r="AD41" s="17">
        <f t="shared" si="2"/>
        <v>4575.7412170666666</v>
      </c>
      <c r="AE41" s="17">
        <f t="shared" si="2"/>
        <v>4762.9413877333336</v>
      </c>
      <c r="AF41" s="17">
        <f t="shared" si="2"/>
        <v>4951.8566736000002</v>
      </c>
      <c r="AG41" s="17">
        <f t="shared" si="2"/>
        <v>5133.2999072000002</v>
      </c>
      <c r="AH41" s="17">
        <f t="shared" si="2"/>
        <v>5231.8459061333333</v>
      </c>
      <c r="AI41" s="38"/>
      <c r="AJ41" s="33"/>
      <c r="AK41" s="33"/>
    </row>
    <row r="42" spans="1:37" x14ac:dyDescent="0.2">
      <c r="A42" s="10"/>
      <c r="B42" s="45">
        <v>6</v>
      </c>
      <c r="C42" s="43">
        <v>3152.04</v>
      </c>
      <c r="D42" s="19">
        <v>3346.55</v>
      </c>
      <c r="E42" s="20">
        <v>3482.94</v>
      </c>
      <c r="F42" s="19">
        <v>3617.92</v>
      </c>
      <c r="G42" s="20">
        <v>3750.49</v>
      </c>
      <c r="H42" s="19">
        <v>3819.26</v>
      </c>
      <c r="I42" s="10"/>
      <c r="K42" s="45">
        <v>6</v>
      </c>
      <c r="L42" s="19">
        <f t="shared" si="0"/>
        <v>3152.04</v>
      </c>
      <c r="M42" s="19">
        <f t="shared" si="0"/>
        <v>3346.55</v>
      </c>
      <c r="N42" s="19">
        <f t="shared" si="0"/>
        <v>3482.94</v>
      </c>
      <c r="O42" s="19">
        <f t="shared" si="0"/>
        <v>3617.92</v>
      </c>
      <c r="P42" s="19">
        <f t="shared" si="0"/>
        <v>3750.49</v>
      </c>
      <c r="Q42" s="19">
        <f t="shared" si="0"/>
        <v>3819.26</v>
      </c>
      <c r="S42" s="45">
        <v>6</v>
      </c>
      <c r="T42" s="18">
        <f t="shared" si="3"/>
        <v>0.21099999999999999</v>
      </c>
      <c r="U42" s="18">
        <f t="shared" si="1"/>
        <v>0.21099999999999999</v>
      </c>
      <c r="V42" s="18">
        <f t="shared" si="1"/>
        <v>0.21099999999999999</v>
      </c>
      <c r="W42" s="18">
        <f t="shared" si="1"/>
        <v>0.21099999999999999</v>
      </c>
      <c r="X42" s="18">
        <f t="shared" si="1"/>
        <v>0.21099999999999999</v>
      </c>
      <c r="Y42" s="18">
        <f t="shared" si="1"/>
        <v>0.21099999999999999</v>
      </c>
      <c r="Z42" s="20"/>
      <c r="AA42" s="38"/>
      <c r="AB42" s="45">
        <v>6</v>
      </c>
      <c r="AC42" s="17">
        <f t="shared" si="4"/>
        <v>4190.7842751999988</v>
      </c>
      <c r="AD42" s="17">
        <f t="shared" si="2"/>
        <v>4449.3943973333344</v>
      </c>
      <c r="AE42" s="17">
        <f t="shared" si="2"/>
        <v>4630.7312671999998</v>
      </c>
      <c r="AF42" s="17">
        <f t="shared" si="2"/>
        <v>4810.1934762666669</v>
      </c>
      <c r="AG42" s="17">
        <f t="shared" si="2"/>
        <v>4986.4514778666662</v>
      </c>
      <c r="AH42" s="17">
        <f t="shared" si="2"/>
        <v>5077.8844021333334</v>
      </c>
      <c r="AI42" s="38"/>
      <c r="AJ42" s="33"/>
      <c r="AK42" s="33"/>
    </row>
    <row r="43" spans="1:37" x14ac:dyDescent="0.2">
      <c r="A43" s="10"/>
      <c r="B43" s="45">
        <v>5</v>
      </c>
      <c r="C43" s="43">
        <v>3038.99</v>
      </c>
      <c r="D43" s="19">
        <v>3227.67</v>
      </c>
      <c r="E43" s="20">
        <v>3355.11</v>
      </c>
      <c r="F43" s="19">
        <v>3490.06</v>
      </c>
      <c r="G43" s="20">
        <v>3615.47</v>
      </c>
      <c r="H43" s="19">
        <v>3680.28</v>
      </c>
      <c r="I43" s="10"/>
      <c r="K43" s="45">
        <v>5</v>
      </c>
      <c r="L43" s="19">
        <f t="shared" si="0"/>
        <v>3038.99</v>
      </c>
      <c r="M43" s="19">
        <f t="shared" si="0"/>
        <v>3227.67</v>
      </c>
      <c r="N43" s="19">
        <f t="shared" si="0"/>
        <v>3355.11</v>
      </c>
      <c r="O43" s="19">
        <f t="shared" si="0"/>
        <v>3490.06</v>
      </c>
      <c r="P43" s="19">
        <f t="shared" si="0"/>
        <v>3615.47</v>
      </c>
      <c r="Q43" s="19">
        <f t="shared" si="0"/>
        <v>3680.28</v>
      </c>
      <c r="S43" s="45">
        <v>5</v>
      </c>
      <c r="T43" s="18">
        <f t="shared" si="3"/>
        <v>0.21099999999999999</v>
      </c>
      <c r="U43" s="18">
        <f t="shared" si="1"/>
        <v>0.21099999999999999</v>
      </c>
      <c r="V43" s="18">
        <f t="shared" si="1"/>
        <v>0.21099999999999999</v>
      </c>
      <c r="W43" s="18">
        <f t="shared" si="1"/>
        <v>0.21099999999999999</v>
      </c>
      <c r="X43" s="18">
        <f t="shared" si="1"/>
        <v>0.21099999999999999</v>
      </c>
      <c r="Y43" s="18">
        <f t="shared" si="1"/>
        <v>0.21099999999999999</v>
      </c>
      <c r="Z43" s="20"/>
      <c r="AA43" s="38"/>
      <c r="AB43" s="45">
        <v>5</v>
      </c>
      <c r="AC43" s="17">
        <f t="shared" si="4"/>
        <v>4040.4790245333329</v>
      </c>
      <c r="AD43" s="17">
        <f t="shared" si="2"/>
        <v>4291.3378896000004</v>
      </c>
      <c r="AE43" s="17">
        <f t="shared" si="2"/>
        <v>4460.7753168000008</v>
      </c>
      <c r="AF43" s="17">
        <f t="shared" si="2"/>
        <v>4640.1976394666672</v>
      </c>
      <c r="AG43" s="17">
        <f t="shared" si="2"/>
        <v>4806.9360869333332</v>
      </c>
      <c r="AH43" s="17">
        <f t="shared" si="2"/>
        <v>4893.1040063999999</v>
      </c>
      <c r="AI43" s="38"/>
      <c r="AJ43" s="33"/>
      <c r="AK43" s="33"/>
    </row>
    <row r="44" spans="1:37" x14ac:dyDescent="0.2">
      <c r="A44" s="10"/>
      <c r="B44" s="45">
        <v>4</v>
      </c>
      <c r="C44" s="43">
        <v>2912.62</v>
      </c>
      <c r="D44" s="19">
        <v>3103.55</v>
      </c>
      <c r="E44" s="20">
        <v>3263.75</v>
      </c>
      <c r="F44" s="19">
        <v>3363.48</v>
      </c>
      <c r="G44" s="20">
        <v>3463.2</v>
      </c>
      <c r="H44" s="19">
        <v>3521.6</v>
      </c>
      <c r="I44" s="10"/>
      <c r="K44" s="45">
        <v>4</v>
      </c>
      <c r="L44" s="19">
        <f t="shared" si="0"/>
        <v>2912.62</v>
      </c>
      <c r="M44" s="19">
        <f t="shared" si="0"/>
        <v>3103.55</v>
      </c>
      <c r="N44" s="19">
        <f t="shared" si="0"/>
        <v>3263.75</v>
      </c>
      <c r="O44" s="19">
        <f t="shared" si="0"/>
        <v>3363.48</v>
      </c>
      <c r="P44" s="19">
        <f t="shared" si="0"/>
        <v>3463.2</v>
      </c>
      <c r="Q44" s="19">
        <f t="shared" si="0"/>
        <v>3521.6</v>
      </c>
      <c r="S44" s="45">
        <v>4</v>
      </c>
      <c r="T44" s="18">
        <f t="shared" si="3"/>
        <v>0.21099999999999999</v>
      </c>
      <c r="U44" s="18">
        <f t="shared" si="1"/>
        <v>0.21099999999999999</v>
      </c>
      <c r="V44" s="18">
        <f t="shared" si="1"/>
        <v>0.21099999999999999</v>
      </c>
      <c r="W44" s="18">
        <f t="shared" si="1"/>
        <v>0.21099999999999999</v>
      </c>
      <c r="X44" s="18">
        <f t="shared" si="1"/>
        <v>0.21099999999999999</v>
      </c>
      <c r="Y44" s="18">
        <f t="shared" si="1"/>
        <v>0.21099999999999999</v>
      </c>
      <c r="Z44" s="20"/>
      <c r="AA44" s="38"/>
      <c r="AB44" s="45">
        <v>4</v>
      </c>
      <c r="AC44" s="17">
        <f t="shared" si="4"/>
        <v>3872.4642122666669</v>
      </c>
      <c r="AD44" s="17">
        <f t="shared" si="2"/>
        <v>4126.3145573333341</v>
      </c>
      <c r="AE44" s="17">
        <f t="shared" si="2"/>
        <v>4339.3079333333335</v>
      </c>
      <c r="AF44" s="17">
        <f t="shared" si="2"/>
        <v>4471.9036224000001</v>
      </c>
      <c r="AG44" s="17">
        <f t="shared" si="2"/>
        <v>4604.4860159999998</v>
      </c>
      <c r="AH44" s="17">
        <f t="shared" si="2"/>
        <v>4682.1315413333332</v>
      </c>
      <c r="AI44" s="38"/>
      <c r="AJ44" s="33"/>
      <c r="AK44" s="33"/>
    </row>
    <row r="45" spans="1:37" x14ac:dyDescent="0.2">
      <c r="A45" s="10"/>
      <c r="B45" s="45">
        <v>3</v>
      </c>
      <c r="C45" s="43">
        <v>2872.69</v>
      </c>
      <c r="D45" s="19">
        <v>3078.02</v>
      </c>
      <c r="E45" s="20">
        <v>3127.99</v>
      </c>
      <c r="F45" s="19">
        <v>3242.21</v>
      </c>
      <c r="G45" s="20">
        <v>3327.92</v>
      </c>
      <c r="H45" s="19">
        <v>3406.43</v>
      </c>
      <c r="I45" s="10"/>
      <c r="K45" s="45">
        <v>3</v>
      </c>
      <c r="L45" s="19">
        <f t="shared" si="0"/>
        <v>2872.69</v>
      </c>
      <c r="M45" s="19">
        <f t="shared" si="0"/>
        <v>3078.02</v>
      </c>
      <c r="N45" s="19">
        <f t="shared" si="0"/>
        <v>3127.99</v>
      </c>
      <c r="O45" s="19">
        <f t="shared" si="0"/>
        <v>3242.21</v>
      </c>
      <c r="P45" s="19">
        <f t="shared" si="0"/>
        <v>3327.92</v>
      </c>
      <c r="Q45" s="19">
        <f t="shared" si="0"/>
        <v>3406.43</v>
      </c>
      <c r="S45" s="45">
        <v>3</v>
      </c>
      <c r="T45" s="18">
        <f t="shared" si="3"/>
        <v>0.21099999999999999</v>
      </c>
      <c r="U45" s="18">
        <f t="shared" si="1"/>
        <v>0.21099999999999999</v>
      </c>
      <c r="V45" s="18">
        <f t="shared" si="1"/>
        <v>0.21099999999999999</v>
      </c>
      <c r="W45" s="18">
        <f t="shared" si="1"/>
        <v>0.21099999999999999</v>
      </c>
      <c r="X45" s="18">
        <f t="shared" si="1"/>
        <v>0.21099999999999999</v>
      </c>
      <c r="Y45" s="18">
        <f t="shared" si="1"/>
        <v>0.21099999999999999</v>
      </c>
      <c r="Z45" s="20"/>
      <c r="AA45" s="38"/>
      <c r="AB45" s="45">
        <v>3</v>
      </c>
      <c r="AC45" s="17">
        <f t="shared" si="4"/>
        <v>3819.3754138666668</v>
      </c>
      <c r="AD45" s="17">
        <f t="shared" si="2"/>
        <v>4092.3712309333337</v>
      </c>
      <c r="AE45" s="17">
        <f t="shared" si="2"/>
        <v>4158.8086778666666</v>
      </c>
      <c r="AF45" s="17">
        <f t="shared" si="2"/>
        <v>4310.6694981333339</v>
      </c>
      <c r="AG45" s="17">
        <f t="shared" si="2"/>
        <v>4424.6249429333329</v>
      </c>
      <c r="AH45" s="17">
        <f t="shared" si="2"/>
        <v>4529.0076517333328</v>
      </c>
      <c r="AI45" s="38"/>
      <c r="AJ45" s="33"/>
      <c r="AK45" s="33"/>
    </row>
    <row r="46" spans="1:37" x14ac:dyDescent="0.2">
      <c r="A46" s="10"/>
      <c r="B46" s="45" t="s">
        <v>23</v>
      </c>
      <c r="C46" s="43">
        <v>2711.6</v>
      </c>
      <c r="D46" s="19">
        <v>2945.82</v>
      </c>
      <c r="E46" s="20">
        <v>3031.62</v>
      </c>
      <c r="F46" s="19">
        <v>3146.03</v>
      </c>
      <c r="G46" s="20">
        <v>3224.63</v>
      </c>
      <c r="H46" s="19">
        <v>3339.97</v>
      </c>
      <c r="I46" s="10"/>
      <c r="K46" s="45" t="s">
        <v>23</v>
      </c>
      <c r="L46" s="19">
        <f t="shared" si="0"/>
        <v>2711.6</v>
      </c>
      <c r="M46" s="19">
        <f t="shared" si="0"/>
        <v>2945.82</v>
      </c>
      <c r="N46" s="19">
        <f t="shared" si="0"/>
        <v>3031.62</v>
      </c>
      <c r="O46" s="19">
        <f t="shared" si="0"/>
        <v>3146.03</v>
      </c>
      <c r="P46" s="19">
        <f t="shared" si="0"/>
        <v>3224.63</v>
      </c>
      <c r="Q46" s="19">
        <f t="shared" si="0"/>
        <v>3339.97</v>
      </c>
      <c r="S46" s="45" t="s">
        <v>23</v>
      </c>
      <c r="T46" s="18">
        <f t="shared" si="3"/>
        <v>0.21099999999999999</v>
      </c>
      <c r="U46" s="18">
        <f t="shared" si="1"/>
        <v>0.21099999999999999</v>
      </c>
      <c r="V46" s="18">
        <f t="shared" si="1"/>
        <v>0.21099999999999999</v>
      </c>
      <c r="W46" s="18">
        <f t="shared" si="1"/>
        <v>0.21099999999999999</v>
      </c>
      <c r="X46" s="18">
        <f t="shared" si="1"/>
        <v>0.21099999999999999</v>
      </c>
      <c r="Y46" s="18">
        <f t="shared" si="1"/>
        <v>0.21099999999999999</v>
      </c>
      <c r="Z46" s="20"/>
      <c r="AA46" s="38"/>
      <c r="AB46" s="45" t="s">
        <v>23</v>
      </c>
      <c r="AC46" s="17">
        <f t="shared" si="4"/>
        <v>3605.1987413333331</v>
      </c>
      <c r="AD46" s="17">
        <f t="shared" si="2"/>
        <v>3916.6051616000004</v>
      </c>
      <c r="AE46" s="17">
        <f t="shared" si="2"/>
        <v>4030.6802656000004</v>
      </c>
      <c r="AF46" s="17">
        <f t="shared" si="2"/>
        <v>4182.7936997333336</v>
      </c>
      <c r="AG46" s="17">
        <f t="shared" si="2"/>
        <v>4287.2960677333331</v>
      </c>
      <c r="AH46" s="17">
        <f t="shared" si="2"/>
        <v>4440.6459802666659</v>
      </c>
      <c r="AI46" s="38"/>
      <c r="AJ46" s="33"/>
      <c r="AK46" s="33"/>
    </row>
    <row r="47" spans="1:37" x14ac:dyDescent="0.2">
      <c r="A47" s="10"/>
      <c r="B47" s="45">
        <v>2</v>
      </c>
      <c r="C47" s="22">
        <v>2692.16</v>
      </c>
      <c r="D47" s="15">
        <v>2894.28</v>
      </c>
      <c r="E47" s="16">
        <v>2944.67</v>
      </c>
      <c r="F47" s="15">
        <v>3016.58</v>
      </c>
      <c r="G47" s="16">
        <v>3174.63</v>
      </c>
      <c r="H47" s="15">
        <v>3339.97</v>
      </c>
      <c r="I47" s="10"/>
      <c r="K47" s="45">
        <v>2</v>
      </c>
      <c r="L47" s="19">
        <f t="shared" si="0"/>
        <v>2692.16</v>
      </c>
      <c r="M47" s="19">
        <f t="shared" si="0"/>
        <v>2894.28</v>
      </c>
      <c r="N47" s="19">
        <f t="shared" si="0"/>
        <v>2944.67</v>
      </c>
      <c r="O47" s="19">
        <f t="shared" si="0"/>
        <v>3016.58</v>
      </c>
      <c r="P47" s="19">
        <f t="shared" si="0"/>
        <v>3174.63</v>
      </c>
      <c r="Q47" s="19">
        <f t="shared" si="0"/>
        <v>3339.97</v>
      </c>
      <c r="S47" s="45">
        <v>2</v>
      </c>
      <c r="T47" s="18">
        <f t="shared" si="3"/>
        <v>0.21099999999999999</v>
      </c>
      <c r="U47" s="18">
        <f t="shared" si="3"/>
        <v>0.21099999999999999</v>
      </c>
      <c r="V47" s="18">
        <f t="shared" si="3"/>
        <v>0.21099999999999999</v>
      </c>
      <c r="W47" s="18">
        <f t="shared" si="3"/>
        <v>0.21099999999999999</v>
      </c>
      <c r="X47" s="18">
        <f t="shared" si="3"/>
        <v>0.21099999999999999</v>
      </c>
      <c r="Y47" s="18">
        <f t="shared" si="3"/>
        <v>0.21099999999999999</v>
      </c>
      <c r="Z47" s="20"/>
      <c r="AA47" s="38"/>
      <c r="AB47" s="45">
        <v>2</v>
      </c>
      <c r="AC47" s="17">
        <f t="shared" si="4"/>
        <v>3579.3523541333338</v>
      </c>
      <c r="AD47" s="17">
        <f t="shared" si="4"/>
        <v>3848.0803264000001</v>
      </c>
      <c r="AE47" s="17">
        <f t="shared" si="4"/>
        <v>3915.0761829333333</v>
      </c>
      <c r="AF47" s="17">
        <f t="shared" si="4"/>
        <v>4010.683883733333</v>
      </c>
      <c r="AG47" s="17">
        <f t="shared" si="4"/>
        <v>4220.8187343999998</v>
      </c>
      <c r="AH47" s="17">
        <f t="shared" si="4"/>
        <v>4440.6459802666659</v>
      </c>
      <c r="AI47" s="38"/>
      <c r="AJ47" s="33"/>
      <c r="AK47" s="33"/>
    </row>
    <row r="48" spans="1:37" x14ac:dyDescent="0.2">
      <c r="A48" s="10"/>
      <c r="B48" s="46">
        <v>1</v>
      </c>
      <c r="C48" s="44"/>
      <c r="D48" s="24">
        <v>2465.52</v>
      </c>
      <c r="E48" s="25">
        <v>2498.86</v>
      </c>
      <c r="F48" s="24">
        <v>2540.5500000000002</v>
      </c>
      <c r="G48" s="25">
        <v>2579.42</v>
      </c>
      <c r="H48" s="24">
        <v>2679.47</v>
      </c>
      <c r="I48" s="10"/>
      <c r="K48" s="46">
        <v>1</v>
      </c>
      <c r="L48" s="26">
        <f t="shared" si="0"/>
        <v>0</v>
      </c>
      <c r="M48" s="26">
        <f t="shared" si="0"/>
        <v>2465.52</v>
      </c>
      <c r="N48" s="26">
        <f t="shared" si="0"/>
        <v>2498.86</v>
      </c>
      <c r="O48" s="26">
        <f t="shared" si="0"/>
        <v>2540.5500000000002</v>
      </c>
      <c r="P48" s="26">
        <f t="shared" si="0"/>
        <v>2579.42</v>
      </c>
      <c r="Q48" s="26">
        <f t="shared" si="0"/>
        <v>2679.47</v>
      </c>
      <c r="S48" s="46">
        <v>1</v>
      </c>
      <c r="T48" s="27">
        <f t="shared" si="3"/>
        <v>0</v>
      </c>
      <c r="U48" s="27">
        <f t="shared" si="3"/>
        <v>0.21099999999999999</v>
      </c>
      <c r="V48" s="27">
        <f t="shared" si="3"/>
        <v>0.21099999999999999</v>
      </c>
      <c r="W48" s="27">
        <f t="shared" si="3"/>
        <v>0.21099999999999999</v>
      </c>
      <c r="X48" s="27">
        <f t="shared" si="3"/>
        <v>0.21099999999999999</v>
      </c>
      <c r="Y48" s="27">
        <f t="shared" si="3"/>
        <v>0.21099999999999999</v>
      </c>
      <c r="Z48" s="20"/>
      <c r="AA48" s="38"/>
      <c r="AB48" s="46">
        <v>1</v>
      </c>
      <c r="AC48" s="28">
        <f t="shared" si="4"/>
        <v>0</v>
      </c>
      <c r="AD48" s="28">
        <f t="shared" si="4"/>
        <v>3278.0238976000001</v>
      </c>
      <c r="AE48" s="28">
        <f t="shared" si="4"/>
        <v>3322.350983466667</v>
      </c>
      <c r="AF48" s="28">
        <f t="shared" si="4"/>
        <v>3377.7797840000003</v>
      </c>
      <c r="AG48" s="28">
        <f t="shared" si="4"/>
        <v>3429.4592629333333</v>
      </c>
      <c r="AH48" s="28">
        <f t="shared" si="4"/>
        <v>3562.4804069333336</v>
      </c>
      <c r="AI48" s="38"/>
      <c r="AJ48" s="33"/>
      <c r="AK48" s="33"/>
    </row>
    <row r="49" spans="1:37" x14ac:dyDescent="0.2">
      <c r="A49" s="10"/>
      <c r="B49" s="10"/>
      <c r="C49" s="10"/>
      <c r="D49" s="10"/>
      <c r="E49" s="10"/>
      <c r="F49" s="10"/>
      <c r="G49" s="10"/>
      <c r="H49" s="10"/>
      <c r="I49" s="10"/>
      <c r="K49" s="52"/>
      <c r="L49" s="20"/>
      <c r="M49" s="20"/>
      <c r="N49" s="20"/>
      <c r="O49" s="20"/>
      <c r="P49" s="20"/>
      <c r="Q49" s="20"/>
      <c r="S49" s="52"/>
      <c r="T49" s="48"/>
      <c r="U49" s="48"/>
      <c r="V49" s="48"/>
      <c r="W49" s="48"/>
      <c r="X49" s="48"/>
      <c r="Y49" s="48"/>
      <c r="Z49" s="20"/>
      <c r="AA49" s="38"/>
      <c r="AB49" s="38"/>
      <c r="AC49" s="38"/>
      <c r="AD49" s="38"/>
      <c r="AE49" s="38"/>
      <c r="AF49" s="38"/>
      <c r="AG49" s="38"/>
      <c r="AH49" s="38"/>
      <c r="AI49" s="38"/>
      <c r="AJ49" s="33"/>
      <c r="AK49" s="33"/>
    </row>
    <row r="50" spans="1:37" x14ac:dyDescent="0.2">
      <c r="A50" s="10"/>
      <c r="B50" s="70" t="s">
        <v>17</v>
      </c>
      <c r="C50" s="71"/>
      <c r="D50" s="51"/>
      <c r="E50" s="51"/>
      <c r="F50" s="51"/>
      <c r="G50" s="51"/>
      <c r="H50" s="51"/>
      <c r="I50" s="10"/>
      <c r="K50" s="52"/>
      <c r="L50" s="20"/>
      <c r="M50" s="20"/>
      <c r="N50" s="20"/>
      <c r="O50" s="20"/>
      <c r="P50" s="20"/>
      <c r="Q50" s="20"/>
      <c r="S50" s="52"/>
      <c r="T50" s="48"/>
      <c r="U50" s="48"/>
      <c r="V50" s="48"/>
      <c r="W50" s="48"/>
      <c r="X50" s="48"/>
      <c r="Y50" s="48"/>
      <c r="Z50" s="20"/>
      <c r="AA50" s="35"/>
      <c r="AB50" s="52"/>
      <c r="AC50" s="20"/>
      <c r="AD50" s="20"/>
      <c r="AE50" s="20"/>
      <c r="AF50" s="20"/>
      <c r="AG50" s="20"/>
      <c r="AH50" s="20"/>
      <c r="AI50" s="35"/>
      <c r="AJ50" s="33"/>
      <c r="AK50" s="33"/>
    </row>
    <row r="51" spans="1:37" x14ac:dyDescent="0.2">
      <c r="A51" s="10"/>
      <c r="B51" s="2" t="s">
        <v>1</v>
      </c>
      <c r="C51" s="3" t="s">
        <v>14</v>
      </c>
      <c r="D51" s="51"/>
      <c r="E51" s="51"/>
      <c r="F51" s="51"/>
      <c r="G51" s="51"/>
      <c r="H51" s="51"/>
      <c r="I51" s="10"/>
      <c r="K51" s="52"/>
      <c r="L51" s="20"/>
      <c r="M51" s="20"/>
      <c r="N51" s="20"/>
      <c r="O51" s="20"/>
      <c r="P51" s="20"/>
      <c r="Q51" s="20"/>
      <c r="S51" s="52"/>
      <c r="T51" s="48"/>
      <c r="U51" s="48"/>
      <c r="V51" s="48"/>
      <c r="W51" s="48"/>
      <c r="X51" s="48"/>
      <c r="Y51" s="48"/>
      <c r="Z51" s="20"/>
      <c r="AA51" s="35"/>
      <c r="AB51" s="52"/>
      <c r="AC51" s="20"/>
      <c r="AD51" s="20"/>
      <c r="AE51" s="20"/>
      <c r="AF51" s="20"/>
      <c r="AG51" s="20"/>
      <c r="AH51" s="20"/>
      <c r="AI51" s="35"/>
      <c r="AJ51" s="33"/>
      <c r="AK51" s="33"/>
    </row>
    <row r="52" spans="1:37" x14ac:dyDescent="0.2">
      <c r="A52" s="10"/>
      <c r="B52" s="6">
        <v>556</v>
      </c>
      <c r="C52" s="7">
        <v>0.28220000000000001</v>
      </c>
      <c r="D52" s="51"/>
      <c r="E52" s="51"/>
      <c r="F52" s="51"/>
      <c r="G52" s="51"/>
      <c r="H52" s="51"/>
      <c r="I52" s="10"/>
      <c r="K52" s="52"/>
      <c r="L52" s="20"/>
      <c r="M52" s="20"/>
      <c r="N52" s="20"/>
      <c r="O52" s="20"/>
      <c r="P52" s="20"/>
      <c r="Q52" s="20"/>
      <c r="S52" s="52"/>
      <c r="T52" s="48"/>
      <c r="U52" s="48"/>
      <c r="V52" s="48"/>
      <c r="W52" s="48"/>
      <c r="X52" s="48"/>
      <c r="Y52" s="48"/>
      <c r="Z52" s="20"/>
      <c r="AA52" s="35"/>
      <c r="AB52" s="52"/>
      <c r="AC52" s="20"/>
      <c r="AD52" s="20"/>
      <c r="AE52" s="20"/>
      <c r="AF52" s="20"/>
      <c r="AG52" s="20"/>
      <c r="AH52" s="20"/>
      <c r="AI52" s="35"/>
      <c r="AJ52" s="33"/>
      <c r="AK52" s="33"/>
    </row>
    <row r="53" spans="1:37" x14ac:dyDescent="0.2">
      <c r="A53" s="10"/>
      <c r="B53" s="6">
        <v>925.82</v>
      </c>
      <c r="C53" s="7">
        <v>0.25</v>
      </c>
      <c r="D53" s="51"/>
      <c r="E53" s="51"/>
      <c r="F53" s="51"/>
      <c r="G53" s="51"/>
      <c r="H53" s="51"/>
      <c r="I53" s="10"/>
      <c r="K53" s="52"/>
      <c r="L53" s="20"/>
      <c r="M53" s="20"/>
      <c r="N53" s="20"/>
      <c r="O53" s="20"/>
      <c r="P53" s="20"/>
      <c r="Q53" s="20"/>
      <c r="S53" s="52"/>
      <c r="T53" s="48"/>
      <c r="U53" s="48"/>
      <c r="V53" s="48"/>
      <c r="W53" s="48"/>
      <c r="X53" s="48"/>
      <c r="Y53" s="48"/>
      <c r="Z53" s="20"/>
      <c r="AA53" s="35"/>
      <c r="AB53" s="52"/>
      <c r="AC53" s="20"/>
      <c r="AD53" s="20"/>
      <c r="AE53" s="20"/>
      <c r="AF53" s="20"/>
      <c r="AG53" s="20"/>
      <c r="AH53" s="20"/>
      <c r="AI53" s="35"/>
      <c r="AJ53" s="33"/>
      <c r="AK53" s="33"/>
    </row>
    <row r="54" spans="1:37" x14ac:dyDescent="0.2">
      <c r="A54" s="10"/>
      <c r="B54" s="6">
        <v>2000</v>
      </c>
      <c r="C54" s="7">
        <v>0.21099999999999999</v>
      </c>
      <c r="D54" s="51"/>
      <c r="E54" s="51"/>
      <c r="F54" s="51"/>
      <c r="G54" s="51"/>
      <c r="H54" s="51"/>
      <c r="I54" s="10"/>
      <c r="K54" s="52"/>
      <c r="L54" s="20"/>
      <c r="M54" s="20"/>
      <c r="N54" s="20"/>
      <c r="O54" s="20"/>
      <c r="P54" s="20"/>
      <c r="Q54" s="20"/>
      <c r="S54" s="52"/>
      <c r="T54" s="48"/>
      <c r="U54" s="48"/>
      <c r="V54" s="48"/>
      <c r="W54" s="48"/>
      <c r="X54" s="48"/>
      <c r="Y54" s="48"/>
      <c r="Z54" s="20"/>
      <c r="AA54" s="35"/>
      <c r="AB54" s="52"/>
      <c r="AC54" s="20"/>
      <c r="AD54" s="20"/>
      <c r="AE54" s="20"/>
      <c r="AF54" s="20"/>
      <c r="AG54" s="20"/>
      <c r="AH54" s="20"/>
      <c r="AI54" s="35"/>
      <c r="AJ54" s="33"/>
      <c r="AK54" s="33"/>
    </row>
    <row r="55" spans="1:37" x14ac:dyDescent="0.2">
      <c r="A55" s="10"/>
      <c r="B55" s="6">
        <v>5512.5</v>
      </c>
      <c r="C55" s="7">
        <v>0.21099999999999999</v>
      </c>
      <c r="D55" s="51"/>
      <c r="E55" s="51"/>
      <c r="F55" s="51"/>
      <c r="G55" s="51"/>
      <c r="H55" s="51"/>
      <c r="I55" s="10"/>
      <c r="K55" s="52"/>
      <c r="L55" s="20"/>
      <c r="M55" s="20"/>
      <c r="N55" s="20"/>
      <c r="O55" s="20"/>
      <c r="P55" s="20"/>
      <c r="Q55" s="20"/>
      <c r="S55" s="52"/>
      <c r="T55" s="48"/>
      <c r="U55" s="48"/>
      <c r="V55" s="48"/>
      <c r="W55" s="48"/>
      <c r="X55" s="48"/>
      <c r="Y55" s="48"/>
      <c r="Z55" s="20"/>
      <c r="AA55" s="35"/>
      <c r="AB55" s="52"/>
      <c r="AC55" s="20"/>
      <c r="AD55" s="20"/>
      <c r="AE55" s="20"/>
      <c r="AF55" s="20"/>
      <c r="AG55" s="20"/>
      <c r="AH55" s="20"/>
      <c r="AI55" s="35"/>
      <c r="AJ55" s="33"/>
      <c r="AK55" s="33"/>
    </row>
    <row r="56" spans="1:37" x14ac:dyDescent="0.2">
      <c r="A56" s="10"/>
      <c r="B56" s="6">
        <v>8050</v>
      </c>
      <c r="C56" s="7">
        <v>0.17899999999999999</v>
      </c>
      <c r="D56" s="51"/>
      <c r="E56" s="51"/>
      <c r="F56" s="51"/>
      <c r="G56" s="51"/>
      <c r="H56" s="51"/>
      <c r="I56" s="10"/>
      <c r="K56" s="52"/>
      <c r="L56" s="20"/>
      <c r="M56" s="20"/>
      <c r="N56" s="20"/>
      <c r="O56" s="20"/>
      <c r="P56" s="20"/>
      <c r="Q56" s="20"/>
      <c r="S56" s="52"/>
      <c r="T56" s="48"/>
      <c r="U56" s="48"/>
      <c r="V56" s="48"/>
      <c r="W56" s="48"/>
      <c r="X56" s="48"/>
      <c r="Y56" s="48"/>
      <c r="Z56" s="20"/>
      <c r="AA56" s="35"/>
      <c r="AB56" s="52"/>
      <c r="AC56" s="20"/>
      <c r="AD56" s="20"/>
      <c r="AE56" s="20"/>
      <c r="AF56" s="20"/>
      <c r="AG56" s="20"/>
      <c r="AH56" s="20"/>
      <c r="AI56" s="35"/>
      <c r="AJ56" s="33"/>
      <c r="AK56" s="33"/>
    </row>
    <row r="57" spans="1:37" x14ac:dyDescent="0.2">
      <c r="A57" s="10"/>
      <c r="B57" s="8" t="s">
        <v>2</v>
      </c>
      <c r="C57" s="9">
        <v>1443.92</v>
      </c>
      <c r="D57" s="51"/>
      <c r="E57" s="51"/>
      <c r="F57" s="51"/>
      <c r="G57" s="51"/>
      <c r="H57" s="51"/>
      <c r="I57" s="10"/>
      <c r="K57" s="52"/>
      <c r="L57" s="20"/>
      <c r="M57" s="20"/>
      <c r="N57" s="20"/>
      <c r="O57" s="20"/>
      <c r="P57" s="20"/>
      <c r="Q57" s="20"/>
      <c r="S57" s="52"/>
      <c r="T57" s="48"/>
      <c r="U57" s="48"/>
      <c r="V57" s="48"/>
      <c r="W57" s="48"/>
      <c r="X57" s="48"/>
      <c r="Y57" s="48"/>
      <c r="Z57" s="20"/>
      <c r="AA57" s="35"/>
      <c r="AB57" s="52"/>
      <c r="AC57" s="20"/>
      <c r="AD57" s="20"/>
      <c r="AE57" s="20"/>
      <c r="AF57" s="20"/>
      <c r="AG57" s="20"/>
      <c r="AH57" s="20"/>
      <c r="AI57" s="35"/>
      <c r="AJ57" s="33"/>
      <c r="AK57" s="33"/>
    </row>
    <row r="58" spans="1:37" x14ac:dyDescent="0.2">
      <c r="A58" s="10"/>
      <c r="B58" s="10"/>
      <c r="C58" s="10"/>
      <c r="D58" s="10"/>
      <c r="E58" s="10"/>
      <c r="F58" s="10"/>
      <c r="G58" s="10"/>
      <c r="H58" s="10"/>
      <c r="I58" s="10"/>
      <c r="Z58" s="33"/>
      <c r="AA58" s="35"/>
      <c r="AB58" s="35"/>
      <c r="AC58" s="35"/>
      <c r="AD58" s="35"/>
      <c r="AE58" s="35"/>
      <c r="AF58" s="35"/>
      <c r="AG58" s="35"/>
      <c r="AH58" s="35"/>
      <c r="AI58" s="35"/>
      <c r="AJ58" s="33"/>
      <c r="AK58" s="33"/>
    </row>
    <row r="59" spans="1:37" x14ac:dyDescent="0.2">
      <c r="A59" s="10"/>
      <c r="B59" s="70" t="s">
        <v>15</v>
      </c>
      <c r="C59" s="72"/>
      <c r="D59" s="72"/>
      <c r="E59" s="72"/>
      <c r="F59" s="72"/>
      <c r="G59" s="72"/>
      <c r="H59" s="71"/>
      <c r="I59" s="10"/>
      <c r="K59" s="50"/>
      <c r="L59" s="50"/>
      <c r="M59" s="50"/>
      <c r="N59" s="50"/>
      <c r="O59" s="50"/>
      <c r="P59" s="50"/>
      <c r="Q59" s="50"/>
      <c r="R59" s="35"/>
      <c r="S59" s="50"/>
      <c r="T59" s="50"/>
      <c r="U59" s="50"/>
      <c r="V59" s="50"/>
      <c r="W59" s="50"/>
      <c r="X59" s="50"/>
      <c r="Y59" s="50"/>
      <c r="Z59" s="34"/>
      <c r="AA59" s="35"/>
      <c r="AB59" s="35"/>
      <c r="AC59" s="35"/>
      <c r="AD59" s="35"/>
      <c r="AE59" s="35"/>
      <c r="AF59" s="35"/>
      <c r="AG59" s="35"/>
      <c r="AH59" s="35"/>
      <c r="AI59" s="35"/>
      <c r="AJ59" s="33"/>
      <c r="AK59" s="33"/>
    </row>
    <row r="60" spans="1:37" x14ac:dyDescent="0.2">
      <c r="A60" s="10"/>
      <c r="B60" s="11" t="s">
        <v>3</v>
      </c>
      <c r="C60" s="12" t="s">
        <v>4</v>
      </c>
      <c r="D60" s="13" t="s">
        <v>5</v>
      </c>
      <c r="E60" s="12" t="s">
        <v>6</v>
      </c>
      <c r="F60" s="13" t="s">
        <v>7</v>
      </c>
      <c r="G60" s="13" t="s">
        <v>8</v>
      </c>
      <c r="H60" s="14" t="s">
        <v>9</v>
      </c>
      <c r="I60" s="10"/>
      <c r="K60" s="49"/>
      <c r="L60" s="35"/>
      <c r="M60" s="35"/>
      <c r="N60" s="35"/>
      <c r="O60" s="35"/>
      <c r="P60" s="35"/>
      <c r="Q60" s="35"/>
      <c r="R60" s="35"/>
      <c r="S60" s="49"/>
      <c r="T60" s="35"/>
      <c r="U60" s="35"/>
      <c r="V60" s="35"/>
      <c r="W60" s="35"/>
      <c r="X60" s="35"/>
      <c r="Y60" s="35"/>
      <c r="Z60" s="33"/>
      <c r="AA60" s="35"/>
      <c r="AB60" s="35"/>
      <c r="AC60" s="35"/>
      <c r="AD60" s="35"/>
      <c r="AE60" s="35"/>
      <c r="AF60" s="35"/>
      <c r="AG60" s="35"/>
      <c r="AH60" s="35"/>
      <c r="AI60" s="35"/>
    </row>
    <row r="61" spans="1:37" x14ac:dyDescent="0.2">
      <c r="A61" s="10"/>
      <c r="B61" s="45">
        <v>15</v>
      </c>
      <c r="C61" s="30">
        <v>0.85</v>
      </c>
      <c r="D61" s="30">
        <v>0.85</v>
      </c>
      <c r="E61" s="30">
        <v>0.85</v>
      </c>
      <c r="F61" s="30">
        <v>0.85</v>
      </c>
      <c r="G61" s="30">
        <v>0.85</v>
      </c>
      <c r="H61" s="30">
        <v>0.85</v>
      </c>
      <c r="I61" s="10"/>
      <c r="K61" s="52"/>
      <c r="L61" s="20"/>
      <c r="M61" s="20"/>
      <c r="N61" s="20"/>
      <c r="O61" s="20"/>
      <c r="P61" s="20"/>
      <c r="Q61" s="20"/>
      <c r="R61" s="35"/>
      <c r="S61" s="52"/>
      <c r="T61" s="48"/>
      <c r="U61" s="48"/>
      <c r="V61" s="48"/>
      <c r="W61" s="48"/>
      <c r="X61" s="48"/>
      <c r="Y61" s="48"/>
      <c r="Z61" s="20"/>
      <c r="AA61" s="35"/>
      <c r="AB61" s="35"/>
      <c r="AC61" s="35"/>
      <c r="AD61" s="35"/>
      <c r="AE61" s="35"/>
      <c r="AF61" s="35"/>
      <c r="AG61" s="35"/>
      <c r="AH61" s="35"/>
      <c r="AI61" s="35"/>
    </row>
    <row r="62" spans="1:37" x14ac:dyDescent="0.2">
      <c r="A62" s="10"/>
      <c r="B62" s="45">
        <v>14</v>
      </c>
      <c r="C62" s="30">
        <v>0.85</v>
      </c>
      <c r="D62" s="30">
        <v>0.85</v>
      </c>
      <c r="E62" s="30">
        <v>0.85</v>
      </c>
      <c r="F62" s="30">
        <v>0.85</v>
      </c>
      <c r="G62" s="30">
        <v>0.85</v>
      </c>
      <c r="H62" s="30">
        <v>0.85</v>
      </c>
      <c r="I62" s="10"/>
      <c r="K62" s="52"/>
      <c r="L62" s="20"/>
      <c r="M62" s="20"/>
      <c r="N62" s="20"/>
      <c r="O62" s="20"/>
      <c r="P62" s="20"/>
      <c r="Q62" s="20"/>
      <c r="R62" s="35"/>
      <c r="S62" s="52"/>
      <c r="T62" s="48"/>
      <c r="U62" s="48"/>
      <c r="V62" s="48"/>
      <c r="W62" s="48"/>
      <c r="X62" s="48"/>
      <c r="Y62" s="48"/>
      <c r="Z62" s="20"/>
      <c r="AA62" s="35"/>
      <c r="AB62" s="35"/>
      <c r="AC62" s="35"/>
      <c r="AD62" s="35"/>
      <c r="AE62" s="35"/>
      <c r="AF62" s="35"/>
      <c r="AG62" s="35"/>
      <c r="AH62" s="35"/>
      <c r="AI62" s="35"/>
    </row>
    <row r="63" spans="1:37" x14ac:dyDescent="0.2">
      <c r="A63" s="10"/>
      <c r="B63" s="45">
        <v>13</v>
      </c>
      <c r="C63" s="30">
        <v>0.85</v>
      </c>
      <c r="D63" s="30">
        <v>0.85</v>
      </c>
      <c r="E63" s="30">
        <v>0.85</v>
      </c>
      <c r="F63" s="30">
        <v>0.85</v>
      </c>
      <c r="G63" s="30">
        <v>0.85</v>
      </c>
      <c r="H63" s="30">
        <v>0.85</v>
      </c>
      <c r="I63" s="10"/>
      <c r="K63" s="52"/>
      <c r="L63" s="20"/>
      <c r="M63" s="20"/>
      <c r="N63" s="20"/>
      <c r="O63" s="20"/>
      <c r="P63" s="20"/>
      <c r="Q63" s="20"/>
      <c r="R63" s="35"/>
      <c r="S63" s="52"/>
      <c r="T63" s="48"/>
      <c r="U63" s="48"/>
      <c r="V63" s="48"/>
      <c r="W63" s="48"/>
      <c r="X63" s="48"/>
      <c r="Y63" s="48"/>
      <c r="Z63" s="20"/>
      <c r="AA63" s="35"/>
      <c r="AB63" s="35"/>
      <c r="AC63" s="35"/>
      <c r="AD63" s="35"/>
      <c r="AE63" s="35"/>
      <c r="AF63" s="35"/>
      <c r="AG63" s="35"/>
      <c r="AH63" s="35"/>
      <c r="AI63" s="35"/>
    </row>
    <row r="64" spans="1:37" x14ac:dyDescent="0.2">
      <c r="A64" s="10"/>
      <c r="B64" s="45">
        <v>12</v>
      </c>
      <c r="C64" s="30">
        <v>0.85</v>
      </c>
      <c r="D64" s="30">
        <v>0.85</v>
      </c>
      <c r="E64" s="30">
        <v>0.85</v>
      </c>
      <c r="F64" s="30">
        <v>0.85</v>
      </c>
      <c r="G64" s="30">
        <v>0.85</v>
      </c>
      <c r="H64" s="30">
        <v>0.85</v>
      </c>
      <c r="I64" s="10"/>
      <c r="K64" s="52"/>
      <c r="L64" s="20"/>
      <c r="M64" s="20"/>
      <c r="N64" s="20"/>
      <c r="O64" s="20"/>
      <c r="P64" s="20"/>
      <c r="Q64" s="20"/>
      <c r="R64" s="35"/>
      <c r="S64" s="52"/>
      <c r="T64" s="48"/>
      <c r="U64" s="48"/>
      <c r="V64" s="48"/>
      <c r="W64" s="48"/>
      <c r="X64" s="48"/>
      <c r="Y64" s="48"/>
      <c r="Z64" s="20"/>
      <c r="AA64" s="35"/>
      <c r="AB64" s="35"/>
      <c r="AC64" s="35"/>
      <c r="AD64" s="35"/>
      <c r="AE64" s="35"/>
      <c r="AF64" s="35"/>
      <c r="AG64" s="35"/>
      <c r="AH64" s="35"/>
      <c r="AI64" s="35"/>
    </row>
    <row r="65" spans="1:35" x14ac:dyDescent="0.2">
      <c r="A65" s="10"/>
      <c r="B65" s="45">
        <v>11</v>
      </c>
      <c r="C65" s="30">
        <v>0.85</v>
      </c>
      <c r="D65" s="30">
        <v>0.85</v>
      </c>
      <c r="E65" s="30">
        <v>0.85</v>
      </c>
      <c r="F65" s="30">
        <v>0.85</v>
      </c>
      <c r="G65" s="30">
        <v>0.85</v>
      </c>
      <c r="H65" s="30">
        <v>0.85</v>
      </c>
      <c r="I65" s="10"/>
      <c r="K65" s="52"/>
      <c r="L65" s="20"/>
      <c r="M65" s="20"/>
      <c r="N65" s="20"/>
      <c r="O65" s="20"/>
      <c r="P65" s="20"/>
      <c r="Q65" s="20"/>
      <c r="R65" s="35"/>
      <c r="S65" s="52"/>
      <c r="T65" s="48"/>
      <c r="U65" s="48"/>
      <c r="V65" s="48"/>
      <c r="W65" s="48"/>
      <c r="X65" s="48"/>
      <c r="Y65" s="48"/>
      <c r="Z65" s="20"/>
      <c r="AA65" s="35"/>
      <c r="AB65" s="35"/>
      <c r="AC65" s="35"/>
      <c r="AD65" s="35"/>
      <c r="AE65" s="35"/>
      <c r="AF65" s="35"/>
      <c r="AG65" s="35"/>
      <c r="AH65" s="35"/>
      <c r="AI65" s="35"/>
    </row>
    <row r="66" spans="1:35" x14ac:dyDescent="0.2">
      <c r="A66" s="10"/>
      <c r="B66" s="45">
        <v>10</v>
      </c>
      <c r="C66" s="30">
        <v>0.85</v>
      </c>
      <c r="D66" s="30">
        <v>0.85</v>
      </c>
      <c r="E66" s="30">
        <v>0.85</v>
      </c>
      <c r="F66" s="30">
        <v>0.85</v>
      </c>
      <c r="G66" s="30">
        <v>0.85</v>
      </c>
      <c r="H66" s="30">
        <v>0.85</v>
      </c>
      <c r="I66" s="10"/>
      <c r="K66" s="52"/>
      <c r="L66" s="20"/>
      <c r="M66" s="20"/>
      <c r="N66" s="20"/>
      <c r="O66" s="20"/>
      <c r="P66" s="20"/>
      <c r="Q66" s="20"/>
      <c r="R66" s="35"/>
      <c r="S66" s="52"/>
      <c r="T66" s="48"/>
      <c r="U66" s="48"/>
      <c r="V66" s="48"/>
      <c r="W66" s="48"/>
      <c r="X66" s="48"/>
      <c r="Y66" s="48"/>
      <c r="Z66" s="20"/>
      <c r="AA66" s="35"/>
      <c r="AB66" s="35"/>
      <c r="AC66" s="35"/>
      <c r="AD66" s="35"/>
      <c r="AE66" s="35"/>
      <c r="AF66" s="35"/>
      <c r="AG66" s="35"/>
      <c r="AH66" s="35"/>
      <c r="AI66" s="35"/>
    </row>
    <row r="67" spans="1:35" x14ac:dyDescent="0.2">
      <c r="A67" s="10"/>
      <c r="B67" s="45" t="s">
        <v>22</v>
      </c>
      <c r="C67" s="30">
        <v>0.85</v>
      </c>
      <c r="D67" s="30">
        <v>0.85</v>
      </c>
      <c r="E67" s="30">
        <v>0.85</v>
      </c>
      <c r="F67" s="30">
        <v>0.85</v>
      </c>
      <c r="G67" s="30">
        <v>0.85</v>
      </c>
      <c r="H67" s="30">
        <v>0.85</v>
      </c>
      <c r="I67" s="10"/>
      <c r="K67" s="52"/>
      <c r="L67" s="20"/>
      <c r="M67" s="20"/>
      <c r="N67" s="20"/>
      <c r="O67" s="20"/>
      <c r="P67" s="20"/>
      <c r="Q67" s="20"/>
      <c r="R67" s="35"/>
      <c r="S67" s="52"/>
      <c r="T67" s="48"/>
      <c r="U67" s="48"/>
      <c r="V67" s="48"/>
      <c r="W67" s="48"/>
      <c r="X67" s="48"/>
      <c r="Y67" s="48"/>
      <c r="Z67" s="20"/>
      <c r="AA67" s="35"/>
      <c r="AB67" s="35"/>
      <c r="AC67" s="35"/>
      <c r="AD67" s="35"/>
      <c r="AE67" s="35"/>
      <c r="AF67" s="35"/>
      <c r="AG67" s="35"/>
      <c r="AH67" s="35"/>
      <c r="AI67" s="35"/>
    </row>
    <row r="68" spans="1:35" x14ac:dyDescent="0.2">
      <c r="A68" s="10"/>
      <c r="B68" s="45" t="s">
        <v>12</v>
      </c>
      <c r="C68" s="30">
        <v>0.85</v>
      </c>
      <c r="D68" s="30">
        <v>0.85</v>
      </c>
      <c r="E68" s="30">
        <v>0.85</v>
      </c>
      <c r="F68" s="30">
        <v>0.85</v>
      </c>
      <c r="G68" s="30">
        <v>0.85</v>
      </c>
      <c r="H68" s="30">
        <v>0.85</v>
      </c>
      <c r="I68" s="10"/>
      <c r="K68" s="52"/>
      <c r="L68" s="20"/>
      <c r="M68" s="20"/>
      <c r="N68" s="20"/>
      <c r="O68" s="20"/>
      <c r="P68" s="20"/>
      <c r="Q68" s="20"/>
      <c r="R68" s="35"/>
      <c r="S68" s="52"/>
      <c r="T68" s="48"/>
      <c r="U68" s="48"/>
      <c r="V68" s="48"/>
      <c r="W68" s="48"/>
      <c r="X68" s="48"/>
      <c r="Y68" s="48"/>
      <c r="Z68" s="20"/>
      <c r="AA68" s="35"/>
      <c r="AB68" s="35"/>
      <c r="AC68" s="35"/>
      <c r="AD68" s="35"/>
      <c r="AE68" s="35"/>
      <c r="AF68" s="35"/>
      <c r="AG68" s="35"/>
      <c r="AH68" s="35"/>
      <c r="AI68" s="35"/>
    </row>
    <row r="69" spans="1:35" x14ac:dyDescent="0.2">
      <c r="A69" s="10"/>
      <c r="B69" s="45" t="s">
        <v>13</v>
      </c>
      <c r="C69" s="30">
        <v>0.85</v>
      </c>
      <c r="D69" s="30">
        <v>0.85</v>
      </c>
      <c r="E69" s="30">
        <v>0.85</v>
      </c>
      <c r="F69" s="30">
        <v>0.85</v>
      </c>
      <c r="G69" s="30">
        <v>0.85</v>
      </c>
      <c r="H69" s="30">
        <v>0.85</v>
      </c>
      <c r="I69" s="10"/>
      <c r="K69" s="52"/>
      <c r="L69" s="20"/>
      <c r="M69" s="20"/>
      <c r="N69" s="20"/>
      <c r="O69" s="20"/>
      <c r="P69" s="20"/>
      <c r="Q69" s="20"/>
      <c r="R69" s="35"/>
      <c r="S69" s="52"/>
      <c r="T69" s="48"/>
      <c r="U69" s="48"/>
      <c r="V69" s="48"/>
      <c r="W69" s="48"/>
      <c r="X69" s="48"/>
      <c r="Y69" s="48"/>
      <c r="Z69" s="20"/>
      <c r="AA69" s="35"/>
      <c r="AB69" s="35"/>
      <c r="AC69" s="35"/>
      <c r="AD69" s="35"/>
      <c r="AE69" s="35"/>
      <c r="AF69" s="35"/>
      <c r="AG69" s="35"/>
      <c r="AH69" s="35"/>
      <c r="AI69" s="35"/>
    </row>
    <row r="70" spans="1:35" x14ac:dyDescent="0.2">
      <c r="A70" s="10"/>
      <c r="B70" s="45">
        <v>8</v>
      </c>
      <c r="C70" s="30">
        <v>0.85</v>
      </c>
      <c r="D70" s="30">
        <v>0.85</v>
      </c>
      <c r="E70" s="30">
        <v>0.85</v>
      </c>
      <c r="F70" s="30">
        <v>0.85</v>
      </c>
      <c r="G70" s="30">
        <v>0.85</v>
      </c>
      <c r="H70" s="30">
        <v>0.85</v>
      </c>
      <c r="I70" s="10"/>
      <c r="K70" s="52"/>
      <c r="L70" s="20"/>
      <c r="M70" s="20"/>
      <c r="N70" s="20"/>
      <c r="O70" s="20"/>
      <c r="P70" s="20"/>
      <c r="Q70" s="20"/>
      <c r="R70" s="35"/>
      <c r="S70" s="52"/>
      <c r="T70" s="48"/>
      <c r="U70" s="48"/>
      <c r="V70" s="48"/>
      <c r="W70" s="48"/>
      <c r="X70" s="48"/>
      <c r="Y70" s="48"/>
      <c r="Z70" s="20"/>
      <c r="AA70" s="35"/>
      <c r="AB70" s="35"/>
      <c r="AC70" s="35"/>
      <c r="AD70" s="35"/>
      <c r="AE70" s="35"/>
      <c r="AF70" s="35"/>
      <c r="AG70" s="35"/>
      <c r="AH70" s="35"/>
      <c r="AI70" s="35"/>
    </row>
    <row r="71" spans="1:35" x14ac:dyDescent="0.2">
      <c r="A71" s="10"/>
      <c r="B71" s="45">
        <v>7</v>
      </c>
      <c r="C71" s="30">
        <v>0.85</v>
      </c>
      <c r="D71" s="30">
        <v>0.85</v>
      </c>
      <c r="E71" s="30">
        <v>0.85</v>
      </c>
      <c r="F71" s="30">
        <v>0.85</v>
      </c>
      <c r="G71" s="30">
        <v>0.85</v>
      </c>
      <c r="H71" s="30">
        <v>0.85</v>
      </c>
      <c r="I71" s="10"/>
      <c r="K71" s="52"/>
      <c r="L71" s="20"/>
      <c r="M71" s="20"/>
      <c r="N71" s="20"/>
      <c r="O71" s="20"/>
      <c r="P71" s="20"/>
      <c r="Q71" s="20"/>
      <c r="R71" s="35"/>
      <c r="S71" s="52"/>
      <c r="T71" s="48"/>
      <c r="U71" s="48"/>
      <c r="V71" s="48"/>
      <c r="W71" s="48"/>
      <c r="X71" s="48"/>
      <c r="Y71" s="48"/>
      <c r="Z71" s="20"/>
      <c r="AA71" s="35"/>
      <c r="AB71" s="35"/>
      <c r="AC71" s="35"/>
      <c r="AD71" s="35"/>
      <c r="AE71" s="35"/>
      <c r="AF71" s="35"/>
      <c r="AG71" s="35"/>
      <c r="AH71" s="35"/>
      <c r="AI71" s="35"/>
    </row>
    <row r="72" spans="1:35" x14ac:dyDescent="0.2">
      <c r="A72" s="10"/>
      <c r="B72" s="45">
        <v>6</v>
      </c>
      <c r="C72" s="30">
        <v>0.85</v>
      </c>
      <c r="D72" s="30">
        <v>0.85</v>
      </c>
      <c r="E72" s="30">
        <v>0.85</v>
      </c>
      <c r="F72" s="30">
        <v>0.85</v>
      </c>
      <c r="G72" s="30">
        <v>0.85</v>
      </c>
      <c r="H72" s="30">
        <v>0.85</v>
      </c>
      <c r="I72" s="10"/>
      <c r="K72" s="52"/>
      <c r="L72" s="20"/>
      <c r="M72" s="20"/>
      <c r="N72" s="20"/>
      <c r="O72" s="20"/>
      <c r="P72" s="20"/>
      <c r="Q72" s="20"/>
      <c r="R72" s="35"/>
      <c r="S72" s="52"/>
      <c r="T72" s="48"/>
      <c r="U72" s="48"/>
      <c r="V72" s="48"/>
      <c r="W72" s="48"/>
      <c r="X72" s="48"/>
      <c r="Y72" s="48"/>
      <c r="Z72" s="20"/>
      <c r="AA72" s="35"/>
      <c r="AB72" s="35"/>
      <c r="AC72" s="35"/>
      <c r="AD72" s="35"/>
      <c r="AE72" s="35"/>
      <c r="AF72" s="35"/>
      <c r="AG72" s="35"/>
      <c r="AH72" s="35"/>
      <c r="AI72" s="35"/>
    </row>
    <row r="73" spans="1:35" x14ac:dyDescent="0.2">
      <c r="A73" s="10"/>
      <c r="B73" s="45">
        <v>5</v>
      </c>
      <c r="C73" s="30">
        <v>0.85</v>
      </c>
      <c r="D73" s="30">
        <v>0.85</v>
      </c>
      <c r="E73" s="30">
        <v>0.85</v>
      </c>
      <c r="F73" s="30">
        <v>0.85</v>
      </c>
      <c r="G73" s="30">
        <v>0.85</v>
      </c>
      <c r="H73" s="30">
        <v>0.85</v>
      </c>
      <c r="I73" s="10"/>
      <c r="K73" s="52"/>
      <c r="L73" s="20"/>
      <c r="M73" s="20"/>
      <c r="N73" s="20"/>
      <c r="O73" s="20"/>
      <c r="P73" s="20"/>
      <c r="Q73" s="20"/>
      <c r="R73" s="35"/>
      <c r="S73" s="52"/>
      <c r="T73" s="48"/>
      <c r="U73" s="48"/>
      <c r="V73" s="48"/>
      <c r="W73" s="48"/>
      <c r="X73" s="48"/>
      <c r="Y73" s="48"/>
      <c r="Z73" s="20"/>
      <c r="AA73" s="35"/>
      <c r="AB73" s="35"/>
      <c r="AC73" s="35"/>
      <c r="AD73" s="35"/>
      <c r="AE73" s="35"/>
      <c r="AF73" s="35"/>
      <c r="AG73" s="35"/>
      <c r="AH73" s="35"/>
      <c r="AI73" s="35"/>
    </row>
    <row r="74" spans="1:35" x14ac:dyDescent="0.2">
      <c r="A74" s="10"/>
      <c r="B74" s="45">
        <v>4</v>
      </c>
      <c r="C74" s="30">
        <v>0.85</v>
      </c>
      <c r="D74" s="30">
        <v>0.85</v>
      </c>
      <c r="E74" s="30">
        <v>0.85</v>
      </c>
      <c r="F74" s="30">
        <v>0.85</v>
      </c>
      <c r="G74" s="30">
        <v>0.85</v>
      </c>
      <c r="H74" s="30">
        <v>0.85</v>
      </c>
      <c r="I74" s="10"/>
      <c r="K74" s="52"/>
      <c r="L74" s="20"/>
      <c r="M74" s="20"/>
      <c r="N74" s="20"/>
      <c r="O74" s="20"/>
      <c r="P74" s="20"/>
      <c r="Q74" s="20"/>
      <c r="R74" s="35"/>
      <c r="S74" s="52"/>
      <c r="T74" s="48"/>
      <c r="U74" s="48"/>
      <c r="V74" s="48"/>
      <c r="W74" s="48"/>
      <c r="X74" s="48"/>
      <c r="Y74" s="48"/>
      <c r="Z74" s="20"/>
      <c r="AA74" s="35"/>
      <c r="AB74" s="35"/>
      <c r="AC74" s="35"/>
      <c r="AD74" s="35"/>
      <c r="AE74" s="35"/>
      <c r="AF74" s="35"/>
      <c r="AG74" s="35"/>
      <c r="AH74" s="35"/>
      <c r="AI74" s="35"/>
    </row>
    <row r="75" spans="1:35" x14ac:dyDescent="0.2">
      <c r="A75" s="10"/>
      <c r="B75" s="45">
        <v>3</v>
      </c>
      <c r="C75" s="30">
        <v>0.85</v>
      </c>
      <c r="D75" s="30">
        <v>0.85</v>
      </c>
      <c r="E75" s="30">
        <v>0.85</v>
      </c>
      <c r="F75" s="30">
        <v>0.85</v>
      </c>
      <c r="G75" s="30">
        <v>0.85</v>
      </c>
      <c r="H75" s="30">
        <v>0.85</v>
      </c>
      <c r="I75" s="10"/>
      <c r="K75" s="52"/>
      <c r="L75" s="20"/>
      <c r="M75" s="20"/>
      <c r="N75" s="20"/>
      <c r="O75" s="20"/>
      <c r="P75" s="20"/>
      <c r="Q75" s="20"/>
      <c r="R75" s="35"/>
      <c r="S75" s="52"/>
      <c r="T75" s="48"/>
      <c r="U75" s="48"/>
      <c r="V75" s="48"/>
      <c r="W75" s="48"/>
      <c r="X75" s="48"/>
      <c r="Y75" s="48"/>
      <c r="Z75" s="20"/>
      <c r="AA75" s="35"/>
      <c r="AB75" s="35"/>
      <c r="AC75" s="35"/>
      <c r="AD75" s="35"/>
      <c r="AE75" s="35"/>
      <c r="AF75" s="35"/>
      <c r="AG75" s="35"/>
      <c r="AH75" s="35"/>
      <c r="AI75" s="35"/>
    </row>
    <row r="76" spans="1:35" x14ac:dyDescent="0.2">
      <c r="A76" s="10"/>
      <c r="B76" s="45" t="s">
        <v>23</v>
      </c>
      <c r="C76" s="30">
        <v>0.85</v>
      </c>
      <c r="D76" s="30">
        <v>0.85</v>
      </c>
      <c r="E76" s="30">
        <v>0.85</v>
      </c>
      <c r="F76" s="30">
        <v>0.85</v>
      </c>
      <c r="G76" s="30">
        <v>0.85</v>
      </c>
      <c r="H76" s="30">
        <v>0.85</v>
      </c>
      <c r="I76" s="10"/>
      <c r="K76" s="52"/>
      <c r="L76" s="20"/>
      <c r="M76" s="20"/>
      <c r="N76" s="20"/>
      <c r="O76" s="20"/>
      <c r="P76" s="20"/>
      <c r="Q76" s="20"/>
      <c r="R76" s="35"/>
      <c r="S76" s="52"/>
      <c r="T76" s="48"/>
      <c r="U76" s="48"/>
      <c r="V76" s="48"/>
      <c r="W76" s="48"/>
      <c r="X76" s="48"/>
      <c r="Y76" s="48"/>
      <c r="Z76" s="20"/>
      <c r="AA76" s="35"/>
      <c r="AB76" s="35"/>
      <c r="AC76" s="35"/>
      <c r="AD76" s="35"/>
      <c r="AE76" s="35"/>
      <c r="AF76" s="35"/>
      <c r="AG76" s="35"/>
      <c r="AH76" s="35"/>
      <c r="AI76" s="35"/>
    </row>
    <row r="77" spans="1:35" x14ac:dyDescent="0.2">
      <c r="A77" s="10"/>
      <c r="B77" s="45">
        <v>2</v>
      </c>
      <c r="C77" s="30">
        <v>0.85</v>
      </c>
      <c r="D77" s="30">
        <v>0.85</v>
      </c>
      <c r="E77" s="30">
        <v>0.85</v>
      </c>
      <c r="F77" s="30">
        <v>0.85</v>
      </c>
      <c r="G77" s="30">
        <v>0.85</v>
      </c>
      <c r="H77" s="30">
        <v>0.85</v>
      </c>
      <c r="I77" s="10"/>
      <c r="K77" s="52"/>
      <c r="L77" s="20"/>
      <c r="M77" s="20"/>
      <c r="N77" s="20"/>
      <c r="O77" s="20"/>
      <c r="P77" s="20"/>
      <c r="Q77" s="20"/>
      <c r="R77" s="35"/>
      <c r="S77" s="52"/>
      <c r="T77" s="48"/>
      <c r="U77" s="48"/>
      <c r="V77" s="48"/>
      <c r="W77" s="48"/>
      <c r="X77" s="48"/>
      <c r="Y77" s="48"/>
      <c r="Z77" s="20"/>
      <c r="AA77" s="35"/>
      <c r="AB77" s="35"/>
      <c r="AC77" s="35"/>
      <c r="AD77" s="35"/>
      <c r="AE77" s="35"/>
      <c r="AF77" s="35"/>
      <c r="AG77" s="35"/>
      <c r="AH77" s="35"/>
      <c r="AI77" s="35"/>
    </row>
    <row r="78" spans="1:35" x14ac:dyDescent="0.2">
      <c r="A78" s="10"/>
      <c r="B78" s="46">
        <v>1</v>
      </c>
      <c r="C78" s="30"/>
      <c r="D78" s="30">
        <v>0.85</v>
      </c>
      <c r="E78" s="30">
        <v>0.85</v>
      </c>
      <c r="F78" s="30">
        <v>0.85</v>
      </c>
      <c r="G78" s="30">
        <v>0.85</v>
      </c>
      <c r="H78" s="30">
        <v>0.85</v>
      </c>
      <c r="I78" s="10"/>
      <c r="K78" s="52"/>
      <c r="L78" s="20"/>
      <c r="M78" s="20"/>
      <c r="N78" s="20"/>
      <c r="O78" s="20"/>
      <c r="P78" s="20"/>
      <c r="Q78" s="20"/>
      <c r="R78" s="35"/>
      <c r="S78" s="52"/>
      <c r="T78" s="48"/>
      <c r="U78" s="48"/>
      <c r="V78" s="48"/>
      <c r="W78" s="48"/>
      <c r="X78" s="48"/>
      <c r="Y78" s="48"/>
      <c r="Z78" s="20"/>
      <c r="AA78" s="35"/>
      <c r="AB78" s="35"/>
      <c r="AC78" s="35"/>
      <c r="AD78" s="35"/>
      <c r="AE78" s="35"/>
      <c r="AF78" s="35"/>
      <c r="AG78" s="35"/>
      <c r="AH78" s="35"/>
      <c r="AI78" s="35"/>
    </row>
    <row r="79" spans="1:35" x14ac:dyDescent="0.2">
      <c r="A79" s="10"/>
      <c r="B79" s="10"/>
      <c r="C79" s="10"/>
      <c r="D79" s="10"/>
      <c r="E79" s="10"/>
      <c r="F79" s="10"/>
      <c r="G79" s="10"/>
      <c r="H79" s="10"/>
      <c r="I79" s="10"/>
      <c r="K79" s="35"/>
      <c r="L79" s="35"/>
      <c r="M79" s="35"/>
      <c r="N79" s="35"/>
      <c r="O79" s="35"/>
      <c r="P79" s="35"/>
      <c r="Q79" s="35"/>
      <c r="R79" s="35"/>
      <c r="S79" s="35"/>
      <c r="T79" s="35"/>
      <c r="U79" s="35"/>
      <c r="V79" s="35"/>
      <c r="W79" s="35"/>
      <c r="X79" s="35"/>
      <c r="Y79" s="35"/>
      <c r="AA79" s="35"/>
      <c r="AB79" s="35"/>
      <c r="AC79" s="35"/>
      <c r="AD79" s="35"/>
      <c r="AE79" s="35"/>
      <c r="AF79" s="35"/>
      <c r="AG79" s="35"/>
      <c r="AH79" s="35"/>
      <c r="AI79" s="35"/>
    </row>
    <row r="80" spans="1:35" x14ac:dyDescent="0.2">
      <c r="K80" s="35"/>
      <c r="L80" s="35"/>
      <c r="M80" s="35"/>
      <c r="N80" s="35"/>
      <c r="O80" s="35"/>
      <c r="P80" s="35"/>
      <c r="Q80" s="35"/>
      <c r="R80" s="35"/>
      <c r="S80" s="35"/>
      <c r="T80" s="35"/>
      <c r="U80" s="35"/>
      <c r="V80" s="35"/>
      <c r="W80" s="35"/>
      <c r="X80" s="35"/>
      <c r="Y80" s="35"/>
      <c r="AA80" s="21"/>
      <c r="AB80" s="21"/>
      <c r="AC80" s="21"/>
      <c r="AD80" s="21"/>
      <c r="AE80" s="21"/>
      <c r="AF80" s="21"/>
      <c r="AG80" s="21"/>
      <c r="AH80" s="21"/>
      <c r="AI80" s="21"/>
    </row>
  </sheetData>
  <mergeCells count="8">
    <mergeCell ref="K29:Q29"/>
    <mergeCell ref="S29:Y29"/>
    <mergeCell ref="AB29:AH29"/>
    <mergeCell ref="B50:C50"/>
    <mergeCell ref="B59:H59"/>
    <mergeCell ref="B16:C16"/>
    <mergeCell ref="B27:C27"/>
    <mergeCell ref="B29:H29"/>
  </mergeCell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K81"/>
  <sheetViews>
    <sheetView zoomScaleNormal="100" workbookViewId="0">
      <selection activeCell="E20" sqref="E20"/>
    </sheetView>
  </sheetViews>
  <sheetFormatPr baseColWidth="10" defaultColWidth="9.140625" defaultRowHeight="12" x14ac:dyDescent="0.2"/>
  <cols>
    <col min="1" max="1" width="2" style="1" customWidth="1"/>
    <col min="2" max="2" width="18.28515625" style="1" customWidth="1"/>
    <col min="3" max="3" width="9.28515625" style="1" bestFit="1" customWidth="1"/>
    <col min="4" max="8" width="7.85546875" style="1" bestFit="1" customWidth="1"/>
    <col min="9" max="10" width="1.85546875" style="1" customWidth="1"/>
    <col min="11" max="11" width="11.85546875" style="1" customWidth="1"/>
    <col min="12" max="12" width="7" style="1" customWidth="1"/>
    <col min="13" max="17" width="7.85546875" style="1" customWidth="1"/>
    <col min="18" max="18" width="1.7109375" style="1" customWidth="1"/>
    <col min="19" max="19" width="11.85546875" style="1" customWidth="1"/>
    <col min="20" max="25" width="8.7109375" style="1" customWidth="1"/>
    <col min="26" max="26" width="2.7109375" style="1" customWidth="1"/>
    <col min="27" max="27" width="2.5703125" style="1" customWidth="1"/>
    <col min="28" max="28" width="12.5703125" style="1" bestFit="1" customWidth="1"/>
    <col min="29" max="34" width="7" style="1" bestFit="1" customWidth="1"/>
    <col min="35" max="35" width="3" style="1" customWidth="1"/>
    <col min="36" max="16384" width="9.140625" style="1"/>
  </cols>
  <sheetData>
    <row r="1" spans="1:35" x14ac:dyDescent="0.2">
      <c r="B1" s="53" t="s">
        <v>29</v>
      </c>
      <c r="C1" s="55">
        <v>45117</v>
      </c>
      <c r="D1" s="56" t="s">
        <v>32</v>
      </c>
    </row>
    <row r="2" spans="1:35" x14ac:dyDescent="0.2">
      <c r="C2" s="55">
        <v>45117</v>
      </c>
      <c r="D2" s="53" t="s">
        <v>30</v>
      </c>
    </row>
    <row r="3" spans="1:35" x14ac:dyDescent="0.2">
      <c r="B3" s="53"/>
      <c r="C3" s="55">
        <v>45117</v>
      </c>
      <c r="D3" s="53" t="s">
        <v>33</v>
      </c>
      <c r="E3" s="53"/>
      <c r="F3" s="53"/>
      <c r="G3" s="53"/>
      <c r="H3" s="53"/>
      <c r="I3" s="53"/>
      <c r="J3" s="53"/>
      <c r="K3" s="53"/>
      <c r="L3" s="53"/>
      <c r="M3" s="53"/>
      <c r="N3" s="53"/>
    </row>
    <row r="4" spans="1:35" x14ac:dyDescent="0.2">
      <c r="B4" s="53"/>
      <c r="C4" s="55">
        <v>45146</v>
      </c>
      <c r="D4" s="53" t="s">
        <v>40</v>
      </c>
      <c r="E4" s="53"/>
      <c r="F4" s="53"/>
      <c r="G4" s="53"/>
      <c r="H4" s="53"/>
      <c r="I4" s="53"/>
      <c r="J4" s="53"/>
      <c r="K4" s="53"/>
      <c r="L4" s="53"/>
      <c r="M4" s="53"/>
      <c r="N4" s="53"/>
    </row>
    <row r="5" spans="1:35" x14ac:dyDescent="0.2">
      <c r="B5" s="53"/>
      <c r="C5" s="55">
        <v>45288</v>
      </c>
      <c r="D5" s="53" t="s">
        <v>46</v>
      </c>
      <c r="E5" s="53"/>
      <c r="F5" s="53"/>
      <c r="G5" s="53"/>
      <c r="H5" s="53"/>
      <c r="I5" s="53"/>
      <c r="J5" s="53"/>
      <c r="K5" s="53"/>
      <c r="L5" s="53"/>
      <c r="M5" s="53"/>
      <c r="N5" s="53"/>
    </row>
    <row r="6" spans="1:35" x14ac:dyDescent="0.2">
      <c r="B6" s="53"/>
      <c r="C6" s="55">
        <v>45288</v>
      </c>
      <c r="D6" s="53" t="s">
        <v>47</v>
      </c>
      <c r="E6" s="53"/>
      <c r="F6" s="53"/>
      <c r="G6" s="53"/>
      <c r="H6" s="53"/>
      <c r="I6" s="53"/>
      <c r="J6" s="53"/>
      <c r="K6" s="53"/>
      <c r="L6" s="53"/>
      <c r="M6" s="53"/>
      <c r="N6" s="53"/>
    </row>
    <row r="7" spans="1:35" x14ac:dyDescent="0.2">
      <c r="B7" s="53"/>
      <c r="C7" s="55">
        <v>45546</v>
      </c>
      <c r="D7" s="53" t="s">
        <v>48</v>
      </c>
      <c r="E7" s="53"/>
      <c r="F7" s="53"/>
      <c r="G7" s="53"/>
      <c r="H7" s="53"/>
      <c r="I7" s="53"/>
      <c r="J7" s="53"/>
      <c r="K7" s="53"/>
      <c r="L7" s="53"/>
      <c r="M7" s="53"/>
      <c r="N7" s="53"/>
    </row>
    <row r="8" spans="1:35" x14ac:dyDescent="0.2">
      <c r="B8" s="53"/>
      <c r="C8" s="55">
        <v>45910</v>
      </c>
      <c r="D8" s="53" t="s">
        <v>49</v>
      </c>
      <c r="E8" s="53"/>
      <c r="F8" s="53"/>
      <c r="G8" s="53"/>
      <c r="H8" s="53"/>
      <c r="I8" s="53"/>
      <c r="J8" s="53"/>
      <c r="K8" s="53"/>
      <c r="L8" s="53"/>
      <c r="M8" s="53"/>
      <c r="N8" s="53"/>
    </row>
    <row r="9" spans="1:35" x14ac:dyDescent="0.2">
      <c r="B9" s="53"/>
      <c r="C9" s="55">
        <v>45910</v>
      </c>
      <c r="D9" s="53" t="s">
        <v>51</v>
      </c>
      <c r="E9" s="53"/>
      <c r="F9" s="53"/>
      <c r="G9" s="53"/>
      <c r="H9" s="53"/>
      <c r="I9" s="53"/>
      <c r="J9" s="53"/>
      <c r="K9" s="53"/>
      <c r="L9" s="53"/>
      <c r="M9" s="53"/>
      <c r="N9" s="53"/>
    </row>
    <row r="10" spans="1:35" x14ac:dyDescent="0.2">
      <c r="B10" s="53"/>
      <c r="C10" s="55">
        <v>45910</v>
      </c>
      <c r="D10" s="66" t="s">
        <v>54</v>
      </c>
      <c r="E10" s="53"/>
      <c r="F10" s="53"/>
      <c r="G10" s="53"/>
      <c r="H10" s="53"/>
      <c r="I10" s="53"/>
      <c r="J10" s="53"/>
      <c r="K10" s="53"/>
      <c r="L10" s="53"/>
      <c r="M10" s="53"/>
      <c r="N10" s="53"/>
    </row>
    <row r="11" spans="1:35" x14ac:dyDescent="0.2">
      <c r="B11" s="53"/>
      <c r="C11" s="55">
        <v>45910</v>
      </c>
      <c r="D11" s="66" t="s">
        <v>52</v>
      </c>
      <c r="E11" s="53"/>
      <c r="F11" s="53"/>
      <c r="G11" s="53"/>
      <c r="H11" s="53"/>
      <c r="I11" s="53"/>
      <c r="J11" s="53"/>
      <c r="K11" s="53"/>
      <c r="L11" s="53"/>
      <c r="M11" s="53"/>
      <c r="N11" s="53"/>
    </row>
    <row r="12" spans="1:35" x14ac:dyDescent="0.2">
      <c r="B12" s="53"/>
      <c r="C12" s="55">
        <v>45910</v>
      </c>
      <c r="D12" s="66" t="s">
        <v>53</v>
      </c>
      <c r="E12" s="53"/>
      <c r="F12" s="53"/>
      <c r="G12" s="53"/>
      <c r="H12" s="53"/>
      <c r="I12" s="53"/>
      <c r="J12" s="53"/>
      <c r="K12" s="53"/>
      <c r="L12" s="53"/>
      <c r="M12" s="53"/>
      <c r="N12" s="53"/>
    </row>
    <row r="14" spans="1:35" x14ac:dyDescent="0.2">
      <c r="A14" s="10"/>
      <c r="B14" s="10"/>
      <c r="C14" s="10"/>
      <c r="D14" s="10"/>
      <c r="E14" s="10"/>
      <c r="F14" s="10"/>
      <c r="G14" s="10"/>
      <c r="H14" s="10"/>
      <c r="I14" s="10"/>
      <c r="AA14" s="32"/>
      <c r="AB14" s="32"/>
      <c r="AC14" s="32"/>
      <c r="AD14" s="32"/>
      <c r="AE14" s="32"/>
      <c r="AF14" s="32"/>
      <c r="AG14" s="32"/>
      <c r="AH14" s="32"/>
      <c r="AI14" s="32"/>
    </row>
    <row r="15" spans="1:35" x14ac:dyDescent="0.2">
      <c r="A15" s="10"/>
      <c r="B15" s="42" t="s">
        <v>27</v>
      </c>
      <c r="C15" s="42"/>
      <c r="D15" s="10"/>
      <c r="E15" s="10"/>
      <c r="F15" s="10"/>
      <c r="G15" s="10"/>
      <c r="H15" s="10"/>
      <c r="I15" s="10"/>
      <c r="AA15" s="32"/>
      <c r="AB15" s="31" t="s">
        <v>18</v>
      </c>
      <c r="AC15" s="32"/>
      <c r="AD15" s="32"/>
      <c r="AE15" s="32"/>
      <c r="AF15" s="32"/>
      <c r="AG15" s="32"/>
      <c r="AH15" s="32"/>
      <c r="AI15" s="32"/>
    </row>
    <row r="16" spans="1:35" ht="15" x14ac:dyDescent="0.25">
      <c r="A16" s="10"/>
      <c r="B16" s="42"/>
      <c r="C16" s="42"/>
      <c r="D16" s="10"/>
      <c r="E16" s="10"/>
      <c r="F16" s="10"/>
      <c r="G16" s="10"/>
      <c r="H16" s="10"/>
      <c r="I16" s="10"/>
      <c r="K16"/>
      <c r="AA16" s="32"/>
      <c r="AB16" s="31"/>
      <c r="AC16" s="32"/>
      <c r="AD16" s="32"/>
      <c r="AE16" s="32"/>
      <c r="AF16" s="32"/>
      <c r="AG16" s="32"/>
      <c r="AH16" s="32"/>
      <c r="AI16" s="32"/>
    </row>
    <row r="17" spans="1:37" ht="27" customHeight="1" x14ac:dyDescent="0.2">
      <c r="A17" s="10"/>
      <c r="B17" s="73" t="s">
        <v>26</v>
      </c>
      <c r="C17" s="73"/>
      <c r="D17" s="10"/>
      <c r="E17" s="10"/>
      <c r="F17" s="10"/>
      <c r="G17" s="10"/>
      <c r="H17" s="10"/>
      <c r="I17" s="10"/>
      <c r="AA17" s="32"/>
      <c r="AB17" s="31"/>
      <c r="AC17" s="32"/>
      <c r="AD17" s="32"/>
      <c r="AE17" s="32"/>
      <c r="AF17" s="32"/>
      <c r="AG17" s="32"/>
      <c r="AH17" s="32"/>
      <c r="AI17" s="32"/>
    </row>
    <row r="18" spans="1:37" x14ac:dyDescent="0.2">
      <c r="A18" s="10"/>
      <c r="B18" s="42"/>
      <c r="C18" s="42"/>
      <c r="D18" s="10"/>
      <c r="E18" s="10"/>
      <c r="F18" s="10"/>
      <c r="G18" s="10"/>
      <c r="H18" s="10"/>
      <c r="I18" s="10"/>
      <c r="AA18" s="32"/>
      <c r="AB18" s="32"/>
      <c r="AC18" s="32"/>
      <c r="AD18" s="32"/>
      <c r="AE18" s="32"/>
      <c r="AF18" s="32"/>
      <c r="AG18" s="32"/>
      <c r="AH18" s="32"/>
      <c r="AI18" s="32"/>
    </row>
    <row r="19" spans="1:37" ht="36" x14ac:dyDescent="0.2">
      <c r="A19" s="10"/>
      <c r="B19" s="36" t="s">
        <v>19</v>
      </c>
      <c r="C19" s="37" t="s">
        <v>14</v>
      </c>
      <c r="D19" s="10"/>
      <c r="E19" s="10"/>
      <c r="F19" s="10"/>
      <c r="G19" s="10"/>
      <c r="H19" s="10"/>
      <c r="I19" s="10"/>
      <c r="AA19" s="32"/>
      <c r="AB19" s="32"/>
      <c r="AC19" s="32"/>
      <c r="AD19" s="32"/>
      <c r="AE19" s="32"/>
      <c r="AF19" s="32"/>
      <c r="AG19" s="32"/>
      <c r="AH19" s="32"/>
      <c r="AI19" s="32"/>
    </row>
    <row r="20" spans="1:37" x14ac:dyDescent="0.2">
      <c r="A20" s="10"/>
      <c r="B20" s="4" t="s">
        <v>0</v>
      </c>
      <c r="C20" s="5">
        <v>1</v>
      </c>
      <c r="D20" s="10"/>
      <c r="E20" s="10"/>
      <c r="F20" s="10"/>
      <c r="G20" s="10"/>
      <c r="H20" s="10"/>
      <c r="I20" s="10"/>
      <c r="AA20" s="32"/>
      <c r="AB20" s="32"/>
      <c r="AC20" s="32"/>
      <c r="AD20" s="32"/>
      <c r="AE20" s="32"/>
      <c r="AF20" s="32"/>
      <c r="AG20" s="32"/>
      <c r="AH20" s="32"/>
      <c r="AI20" s="32"/>
      <c r="AK20" s="33"/>
    </row>
    <row r="21" spans="1:37" x14ac:dyDescent="0.2">
      <c r="A21" s="10"/>
      <c r="B21" s="10"/>
      <c r="C21" s="64"/>
      <c r="D21" s="10"/>
      <c r="E21" s="10"/>
      <c r="F21" s="10"/>
      <c r="G21" s="10"/>
      <c r="H21" s="10"/>
      <c r="I21" s="10"/>
      <c r="AA21" s="32"/>
      <c r="AB21" s="32"/>
      <c r="AC21" s="32"/>
      <c r="AD21" s="32"/>
      <c r="AE21" s="32"/>
      <c r="AF21" s="32"/>
      <c r="AG21" s="32"/>
      <c r="AH21" s="32"/>
      <c r="AI21" s="32"/>
      <c r="AK21" s="33"/>
    </row>
    <row r="22" spans="1:37" ht="60" x14ac:dyDescent="0.2">
      <c r="A22" s="10"/>
      <c r="B22" s="65" t="s">
        <v>50</v>
      </c>
      <c r="C22" s="37" t="s">
        <v>14</v>
      </c>
      <c r="D22" s="10"/>
      <c r="E22" s="10"/>
      <c r="F22" s="10"/>
      <c r="G22" s="10"/>
      <c r="H22" s="10"/>
      <c r="I22" s="10"/>
      <c r="AA22" s="32"/>
      <c r="AB22" s="32"/>
      <c r="AC22" s="32"/>
      <c r="AD22" s="32"/>
      <c r="AE22" s="32"/>
      <c r="AF22" s="32"/>
      <c r="AG22" s="32"/>
      <c r="AH22" s="32"/>
      <c r="AI22" s="32"/>
      <c r="AK22" s="33"/>
    </row>
    <row r="23" spans="1:37" x14ac:dyDescent="0.2">
      <c r="A23" s="10"/>
      <c r="B23" s="4" t="s">
        <v>0</v>
      </c>
      <c r="C23" s="5">
        <v>1</v>
      </c>
      <c r="D23" s="10"/>
      <c r="E23" s="10"/>
      <c r="F23" s="10"/>
      <c r="G23" s="10"/>
      <c r="H23" s="10"/>
      <c r="I23" s="10"/>
      <c r="AA23" s="32"/>
      <c r="AB23" s="32"/>
      <c r="AC23" s="32"/>
      <c r="AD23" s="32"/>
      <c r="AE23" s="32"/>
      <c r="AF23" s="32"/>
      <c r="AG23" s="32"/>
      <c r="AH23" s="32"/>
      <c r="AI23" s="32"/>
      <c r="AK23" s="33"/>
    </row>
    <row r="24" spans="1:37" x14ac:dyDescent="0.2">
      <c r="A24" s="10"/>
      <c r="B24" s="10"/>
      <c r="C24" s="10"/>
      <c r="D24" s="10"/>
      <c r="E24" s="10"/>
      <c r="F24" s="10"/>
      <c r="G24" s="10"/>
      <c r="H24" s="10"/>
      <c r="I24" s="10"/>
      <c r="AA24" s="32"/>
      <c r="AB24" s="32"/>
      <c r="AC24" s="32"/>
      <c r="AD24" s="32"/>
      <c r="AE24" s="32"/>
      <c r="AF24" s="32"/>
      <c r="AG24" s="32"/>
      <c r="AH24" s="32"/>
      <c r="AI24" s="32"/>
    </row>
    <row r="25" spans="1:37" ht="24" x14ac:dyDescent="0.2">
      <c r="A25" s="10"/>
      <c r="B25" s="36" t="s">
        <v>24</v>
      </c>
      <c r="C25" s="37" t="s">
        <v>14</v>
      </c>
      <c r="D25" s="10"/>
      <c r="E25" s="10"/>
      <c r="F25" s="10"/>
      <c r="G25" s="10"/>
      <c r="H25" s="10"/>
      <c r="I25" s="10"/>
      <c r="AA25" s="32"/>
      <c r="AB25" s="32"/>
      <c r="AC25" s="32"/>
      <c r="AD25" s="32"/>
      <c r="AE25" s="32"/>
      <c r="AF25" s="32"/>
      <c r="AG25" s="32"/>
      <c r="AH25" s="32"/>
      <c r="AI25" s="32"/>
    </row>
    <row r="26" spans="1:37" x14ac:dyDescent="0.2">
      <c r="A26" s="10"/>
      <c r="B26" s="4" t="s">
        <v>20</v>
      </c>
      <c r="C26" s="30">
        <v>3.0599999999999999E-2</v>
      </c>
      <c r="D26" s="10"/>
      <c r="E26" s="10"/>
      <c r="F26" s="10"/>
      <c r="G26" s="10"/>
      <c r="H26" s="10"/>
      <c r="I26" s="10"/>
      <c r="AA26" s="32"/>
      <c r="AB26" s="32"/>
      <c r="AC26" s="32"/>
      <c r="AD26" s="32"/>
      <c r="AE26" s="32"/>
      <c r="AF26" s="32"/>
      <c r="AG26" s="32"/>
      <c r="AH26" s="32"/>
      <c r="AI26" s="32"/>
    </row>
    <row r="27" spans="1:37" x14ac:dyDescent="0.2">
      <c r="A27" s="10"/>
      <c r="B27" s="10"/>
      <c r="C27" s="10"/>
      <c r="D27" s="10"/>
      <c r="E27" s="10"/>
      <c r="F27" s="10"/>
      <c r="G27" s="10"/>
      <c r="H27" s="10"/>
      <c r="I27" s="10"/>
      <c r="AA27" s="32"/>
      <c r="AB27" s="61"/>
      <c r="AC27" s="32"/>
      <c r="AD27" s="32"/>
      <c r="AE27" s="32"/>
      <c r="AF27" s="32"/>
      <c r="AG27" s="32"/>
      <c r="AH27" s="32"/>
      <c r="AI27" s="32"/>
    </row>
    <row r="28" spans="1:37" ht="27" customHeight="1" x14ac:dyDescent="0.2">
      <c r="A28" s="10"/>
      <c r="B28" s="74" t="s">
        <v>25</v>
      </c>
      <c r="C28" s="74"/>
      <c r="D28" s="10"/>
      <c r="E28" s="10"/>
      <c r="F28" s="10"/>
      <c r="G28" s="10"/>
      <c r="H28" s="10"/>
      <c r="I28" s="10"/>
      <c r="AA28" s="38"/>
      <c r="AB28" s="62"/>
      <c r="AC28" s="62"/>
      <c r="AD28" s="62"/>
      <c r="AE28" s="62"/>
      <c r="AF28" s="62"/>
      <c r="AG28" s="62"/>
      <c r="AH28" s="62"/>
      <c r="AI28" s="38"/>
    </row>
    <row r="29" spans="1:37" x14ac:dyDescent="0.2">
      <c r="A29" s="10"/>
      <c r="B29" s="10"/>
      <c r="C29" s="10"/>
      <c r="D29" s="10"/>
      <c r="E29" s="10"/>
      <c r="F29" s="10"/>
      <c r="G29" s="10"/>
      <c r="H29" s="10"/>
      <c r="I29" s="10"/>
      <c r="Z29" s="33"/>
      <c r="AA29" s="38"/>
      <c r="AB29" s="38"/>
      <c r="AC29" s="38"/>
      <c r="AD29" s="38"/>
      <c r="AE29" s="38"/>
      <c r="AF29" s="38"/>
      <c r="AG29" s="38"/>
      <c r="AH29" s="38"/>
      <c r="AI29" s="38"/>
      <c r="AJ29" s="33"/>
      <c r="AK29" s="33"/>
    </row>
    <row r="30" spans="1:37" x14ac:dyDescent="0.2">
      <c r="A30" s="10"/>
      <c r="B30" s="70" t="s">
        <v>21</v>
      </c>
      <c r="C30" s="72"/>
      <c r="D30" s="72"/>
      <c r="E30" s="72"/>
      <c r="F30" s="72"/>
      <c r="G30" s="72"/>
      <c r="H30" s="71"/>
      <c r="I30" s="10"/>
      <c r="K30" s="75" t="s">
        <v>34</v>
      </c>
      <c r="L30" s="76"/>
      <c r="M30" s="76"/>
      <c r="N30" s="76"/>
      <c r="O30" s="76"/>
      <c r="P30" s="76"/>
      <c r="Q30" s="77"/>
      <c r="S30" s="75" t="s">
        <v>28</v>
      </c>
      <c r="T30" s="76"/>
      <c r="U30" s="76"/>
      <c r="V30" s="76"/>
      <c r="W30" s="76"/>
      <c r="X30" s="76"/>
      <c r="Y30" s="77"/>
      <c r="Z30" s="34"/>
      <c r="AA30" s="38"/>
      <c r="AB30" s="67" t="s">
        <v>16</v>
      </c>
      <c r="AC30" s="68"/>
      <c r="AD30" s="68"/>
      <c r="AE30" s="68"/>
      <c r="AF30" s="68"/>
      <c r="AG30" s="68"/>
      <c r="AH30" s="69"/>
      <c r="AI30" s="38"/>
      <c r="AJ30" s="33"/>
      <c r="AK30" s="33"/>
    </row>
    <row r="31" spans="1:37" x14ac:dyDescent="0.2">
      <c r="A31" s="10"/>
      <c r="B31" s="23" t="s">
        <v>3</v>
      </c>
      <c r="C31" s="39" t="s">
        <v>4</v>
      </c>
      <c r="D31" s="40" t="s">
        <v>5</v>
      </c>
      <c r="E31" s="39" t="s">
        <v>6</v>
      </c>
      <c r="F31" s="40" t="s">
        <v>7</v>
      </c>
      <c r="G31" s="40" t="s">
        <v>10</v>
      </c>
      <c r="H31" s="41" t="s">
        <v>11</v>
      </c>
      <c r="I31" s="10"/>
      <c r="K31" s="11" t="s">
        <v>3</v>
      </c>
      <c r="L31" s="12" t="s">
        <v>4</v>
      </c>
      <c r="M31" s="13" t="s">
        <v>5</v>
      </c>
      <c r="N31" s="12" t="s">
        <v>6</v>
      </c>
      <c r="O31" s="13" t="s">
        <v>7</v>
      </c>
      <c r="P31" s="13" t="s">
        <v>10</v>
      </c>
      <c r="Q31" s="12" t="s">
        <v>11</v>
      </c>
      <c r="S31" s="11" t="s">
        <v>3</v>
      </c>
      <c r="T31" s="12" t="s">
        <v>4</v>
      </c>
      <c r="U31" s="13" t="s">
        <v>5</v>
      </c>
      <c r="V31" s="12" t="s">
        <v>6</v>
      </c>
      <c r="W31" s="13" t="s">
        <v>7</v>
      </c>
      <c r="X31" s="13" t="s">
        <v>10</v>
      </c>
      <c r="Y31" s="12" t="s">
        <v>11</v>
      </c>
      <c r="Z31" s="33"/>
      <c r="AA31" s="38"/>
      <c r="AB31" s="11" t="s">
        <v>3</v>
      </c>
      <c r="AC31" s="12" t="s">
        <v>4</v>
      </c>
      <c r="AD31" s="13" t="s">
        <v>5</v>
      </c>
      <c r="AE31" s="12" t="s">
        <v>6</v>
      </c>
      <c r="AF31" s="13" t="s">
        <v>7</v>
      </c>
      <c r="AG31" s="13" t="s">
        <v>10</v>
      </c>
      <c r="AH31" s="12" t="s">
        <v>11</v>
      </c>
      <c r="AI31" s="38"/>
      <c r="AJ31" s="33"/>
      <c r="AK31" s="33"/>
    </row>
    <row r="32" spans="1:37" x14ac:dyDescent="0.2">
      <c r="A32" s="10"/>
      <c r="B32" s="45">
        <v>15</v>
      </c>
      <c r="C32" s="43">
        <v>5827.86</v>
      </c>
      <c r="D32" s="19">
        <v>6208.96</v>
      </c>
      <c r="E32" s="20">
        <v>6634.05</v>
      </c>
      <c r="F32" s="19">
        <v>7214.39</v>
      </c>
      <c r="G32" s="20">
        <v>7811.37</v>
      </c>
      <c r="H32" s="19">
        <v>8204.11</v>
      </c>
      <c r="I32" s="10"/>
      <c r="K32" s="45">
        <v>15</v>
      </c>
      <c r="L32" s="19">
        <f>C32*$C$20</f>
        <v>5827.86</v>
      </c>
      <c r="M32" s="19">
        <f t="shared" ref="L32:Q49" si="0">D32*$C$20</f>
        <v>6208.96</v>
      </c>
      <c r="N32" s="19">
        <f t="shared" si="0"/>
        <v>6634.05</v>
      </c>
      <c r="O32" s="19">
        <f t="shared" si="0"/>
        <v>7214.39</v>
      </c>
      <c r="P32" s="19">
        <f t="shared" si="0"/>
        <v>7811.37</v>
      </c>
      <c r="Q32" s="19">
        <f t="shared" si="0"/>
        <v>8204.11</v>
      </c>
      <c r="S32" s="45">
        <v>15</v>
      </c>
      <c r="T32" s="18">
        <f>IF(L32&gt;$B$57,$C$58,IF(L32&gt;$B$56,$C$57,IF(L32&gt;$B$55,$C$56,IF(L32&gt;$B$54,$C$55,IF(L32&gt;$B$53,$C$54,IF(L32&gt;0,$C$53,0))))))</f>
        <v>0.17899999999999999</v>
      </c>
      <c r="U32" s="18">
        <f t="shared" ref="U32:Y47" si="1">IF(M32&gt;$B$57,$C$58,IF(M32&gt;$B$56,$C$57,IF(M32&gt;$B$55,$C$56,IF(M32&gt;$B$54,$C$55,IF(M32&gt;$B$53,$C$54,IF(M32&gt;0,$C$53,0))))))</f>
        <v>0.17899999999999999</v>
      </c>
      <c r="V32" s="18">
        <f t="shared" si="1"/>
        <v>0.17899999999999999</v>
      </c>
      <c r="W32" s="18">
        <f t="shared" si="1"/>
        <v>0.17899999999999999</v>
      </c>
      <c r="X32" s="18">
        <f t="shared" si="1"/>
        <v>0.17899999999999999</v>
      </c>
      <c r="Y32" s="18">
        <f t="shared" si="1"/>
        <v>1443.92</v>
      </c>
      <c r="Z32" s="20"/>
      <c r="AA32" s="38"/>
      <c r="AB32" s="45">
        <v>15</v>
      </c>
      <c r="AC32" s="17">
        <f>(IF(T32&lt;1, (12*C32+C32*C62)* (1+$C$26+T32)*$C$20*$C$23/12, (( 12*C32+C32*C62)* (1+$C$26)+12*T32)*$C$20*$C$23/12))</f>
        <v>7548.710500799999</v>
      </c>
      <c r="AD32" s="17">
        <f t="shared" ref="AD32:AH47" si="2">(IF(U32&lt;1, (12*D32+D32*D62)* (1+$C$26+U32)*$C$20*$C$23/12, (( 12*D32+D32*D62)* (1+$C$26)+12*U32)*$C$20*$C$23/12))</f>
        <v>8042.3417087999997</v>
      </c>
      <c r="AE32" s="17">
        <f t="shared" si="2"/>
        <v>8592.9522840000009</v>
      </c>
      <c r="AF32" s="17">
        <f t="shared" si="2"/>
        <v>9344.6550791999998</v>
      </c>
      <c r="AG32" s="17">
        <f t="shared" si="2"/>
        <v>10117.911333599999</v>
      </c>
      <c r="AH32" s="17">
        <f t="shared" si="2"/>
        <v>10497.982632758334</v>
      </c>
      <c r="AI32" s="38"/>
      <c r="AJ32" s="33"/>
      <c r="AK32" s="33"/>
    </row>
    <row r="33" spans="1:37" x14ac:dyDescent="0.2">
      <c r="A33" s="10"/>
      <c r="B33" s="45">
        <v>14</v>
      </c>
      <c r="C33" s="43">
        <v>5298.27</v>
      </c>
      <c r="D33" s="19">
        <v>5643.35</v>
      </c>
      <c r="E33" s="20">
        <v>6094.01</v>
      </c>
      <c r="F33" s="19">
        <v>6594.12</v>
      </c>
      <c r="G33" s="20">
        <v>7151.57</v>
      </c>
      <c r="H33" s="19">
        <v>7551.78</v>
      </c>
      <c r="I33" s="10"/>
      <c r="K33" s="45">
        <v>14</v>
      </c>
      <c r="L33" s="19">
        <f t="shared" si="0"/>
        <v>5298.27</v>
      </c>
      <c r="M33" s="19">
        <f t="shared" si="0"/>
        <v>5643.35</v>
      </c>
      <c r="N33" s="19">
        <f t="shared" si="0"/>
        <v>6094.01</v>
      </c>
      <c r="O33" s="19">
        <f t="shared" si="0"/>
        <v>6594.12</v>
      </c>
      <c r="P33" s="19">
        <f t="shared" si="0"/>
        <v>7151.57</v>
      </c>
      <c r="Q33" s="19">
        <f t="shared" si="0"/>
        <v>7551.78</v>
      </c>
      <c r="S33" s="45">
        <v>14</v>
      </c>
      <c r="T33" s="18">
        <f t="shared" ref="T33:Y49" si="3">IF(L33&gt;$B$57,$C$58,IF(L33&gt;$B$56,$C$57,IF(L33&gt;$B$55,$C$56,IF(L33&gt;$B$54,$C$55,IF(L33&gt;$B$53,$C$54,IF(L33&gt;0,$C$53,0))))))</f>
        <v>0.21099999999999999</v>
      </c>
      <c r="U33" s="18">
        <f t="shared" si="1"/>
        <v>0.17899999999999999</v>
      </c>
      <c r="V33" s="18">
        <f t="shared" si="1"/>
        <v>0.17899999999999999</v>
      </c>
      <c r="W33" s="18">
        <f t="shared" si="1"/>
        <v>0.17899999999999999</v>
      </c>
      <c r="X33" s="18">
        <f t="shared" si="1"/>
        <v>0.17899999999999999</v>
      </c>
      <c r="Y33" s="18">
        <f t="shared" si="1"/>
        <v>0.17899999999999999</v>
      </c>
      <c r="Z33" s="20"/>
      <c r="AA33" s="38"/>
      <c r="AB33" s="45">
        <v>14</v>
      </c>
      <c r="AC33" s="17">
        <f t="shared" ref="AC33:AH49" si="4">(IF(T33&lt;1, (12*C33+C33*C63)* (1+$C$26+T33)*$C$20*$C$23/12, (( 12*C33+C33*C63)* (1+$C$26)+12*T33)*$C$20*$C$23/12))</f>
        <v>7044.2972176000012</v>
      </c>
      <c r="AD33" s="17">
        <f t="shared" si="2"/>
        <v>7309.7183880000011</v>
      </c>
      <c r="AE33" s="17">
        <f t="shared" si="2"/>
        <v>7893.4492728000005</v>
      </c>
      <c r="AF33" s="17">
        <f t="shared" si="2"/>
        <v>8541.2317535999991</v>
      </c>
      <c r="AG33" s="17">
        <f t="shared" si="2"/>
        <v>9263.2855895999983</v>
      </c>
      <c r="AH33" s="17">
        <f t="shared" si="2"/>
        <v>9781.6695984000016</v>
      </c>
      <c r="AI33" s="38"/>
      <c r="AJ33" s="33"/>
      <c r="AK33" s="33"/>
    </row>
    <row r="34" spans="1:37" x14ac:dyDescent="0.2">
      <c r="A34" s="10"/>
      <c r="B34" s="45">
        <v>13</v>
      </c>
      <c r="C34" s="43">
        <v>4901.1099999999997</v>
      </c>
      <c r="D34" s="19">
        <v>5279.32</v>
      </c>
      <c r="E34" s="20">
        <v>5709.87</v>
      </c>
      <c r="F34" s="19">
        <v>6177.31</v>
      </c>
      <c r="G34" s="20">
        <v>6727.38</v>
      </c>
      <c r="H34" s="19">
        <v>7025.87</v>
      </c>
      <c r="I34" s="10"/>
      <c r="K34" s="45">
        <v>13</v>
      </c>
      <c r="L34" s="19">
        <f t="shared" si="0"/>
        <v>4901.1099999999997</v>
      </c>
      <c r="M34" s="19">
        <f t="shared" si="0"/>
        <v>5279.32</v>
      </c>
      <c r="N34" s="19">
        <f t="shared" si="0"/>
        <v>5709.87</v>
      </c>
      <c r="O34" s="19">
        <f t="shared" si="0"/>
        <v>6177.31</v>
      </c>
      <c r="P34" s="19">
        <f t="shared" si="0"/>
        <v>6727.38</v>
      </c>
      <c r="Q34" s="19">
        <f t="shared" si="0"/>
        <v>7025.87</v>
      </c>
      <c r="S34" s="45">
        <v>13</v>
      </c>
      <c r="T34" s="18">
        <f t="shared" si="3"/>
        <v>0.21099999999999999</v>
      </c>
      <c r="U34" s="18">
        <f t="shared" si="1"/>
        <v>0.21099999999999999</v>
      </c>
      <c r="V34" s="18">
        <f t="shared" si="1"/>
        <v>0.17899999999999999</v>
      </c>
      <c r="W34" s="18">
        <f t="shared" si="1"/>
        <v>0.17899999999999999</v>
      </c>
      <c r="X34" s="18">
        <f t="shared" si="1"/>
        <v>0.17899999999999999</v>
      </c>
      <c r="Y34" s="18">
        <f t="shared" si="1"/>
        <v>0.17899999999999999</v>
      </c>
      <c r="Z34" s="20"/>
      <c r="AA34" s="38"/>
      <c r="AB34" s="45">
        <v>13</v>
      </c>
      <c r="AC34" s="17">
        <f t="shared" si="4"/>
        <v>6516.2544634666665</v>
      </c>
      <c r="AD34" s="17">
        <f t="shared" si="2"/>
        <v>7019.1023082666679</v>
      </c>
      <c r="AE34" s="17">
        <f t="shared" si="2"/>
        <v>7395.8804136000008</v>
      </c>
      <c r="AF34" s="17">
        <f t="shared" si="2"/>
        <v>8001.3460967999999</v>
      </c>
      <c r="AG34" s="17">
        <f t="shared" si="2"/>
        <v>8713.8407663999988</v>
      </c>
      <c r="AH34" s="17">
        <f t="shared" si="2"/>
        <v>9100.4688936000002</v>
      </c>
      <c r="AI34" s="38"/>
      <c r="AJ34" s="33"/>
      <c r="AK34" s="33"/>
    </row>
    <row r="35" spans="1:37" s="21" customFormat="1" x14ac:dyDescent="0.2">
      <c r="A35" s="10"/>
      <c r="B35" s="45">
        <v>12</v>
      </c>
      <c r="C35" s="43">
        <v>4415.7</v>
      </c>
      <c r="D35" s="19">
        <v>4850.91</v>
      </c>
      <c r="E35" s="20">
        <v>5359.5</v>
      </c>
      <c r="F35" s="19">
        <v>5923.82</v>
      </c>
      <c r="G35" s="20">
        <v>6586</v>
      </c>
      <c r="H35" s="19">
        <v>6900.18</v>
      </c>
      <c r="I35" s="10"/>
      <c r="K35" s="45">
        <v>12</v>
      </c>
      <c r="L35" s="19">
        <f t="shared" si="0"/>
        <v>4415.7</v>
      </c>
      <c r="M35" s="19">
        <f t="shared" si="0"/>
        <v>4850.91</v>
      </c>
      <c r="N35" s="19">
        <f t="shared" si="0"/>
        <v>5359.5</v>
      </c>
      <c r="O35" s="19">
        <f t="shared" si="0"/>
        <v>5923.82</v>
      </c>
      <c r="P35" s="19">
        <f t="shared" si="0"/>
        <v>6586</v>
      </c>
      <c r="Q35" s="19">
        <f t="shared" si="0"/>
        <v>6900.18</v>
      </c>
      <c r="S35" s="45">
        <v>12</v>
      </c>
      <c r="T35" s="18">
        <f t="shared" si="3"/>
        <v>0.21099999999999999</v>
      </c>
      <c r="U35" s="18">
        <f t="shared" si="1"/>
        <v>0.21099999999999999</v>
      </c>
      <c r="V35" s="18">
        <f t="shared" si="1"/>
        <v>0.21099999999999999</v>
      </c>
      <c r="W35" s="18">
        <f t="shared" si="1"/>
        <v>0.17899999999999999</v>
      </c>
      <c r="X35" s="18">
        <f t="shared" si="1"/>
        <v>0.17899999999999999</v>
      </c>
      <c r="Y35" s="18">
        <f t="shared" si="1"/>
        <v>0.17899999999999999</v>
      </c>
      <c r="Z35" s="20"/>
      <c r="AA35" s="38"/>
      <c r="AB35" s="45">
        <v>12</v>
      </c>
      <c r="AC35" s="17">
        <f t="shared" si="4"/>
        <v>5870.8792160000003</v>
      </c>
      <c r="AD35" s="17">
        <f t="shared" si="2"/>
        <v>6449.5112207999991</v>
      </c>
      <c r="AE35" s="17">
        <f t="shared" si="2"/>
        <v>7125.7053599999999</v>
      </c>
      <c r="AF35" s="17">
        <f t="shared" si="2"/>
        <v>7673.0055696000009</v>
      </c>
      <c r="AG35" s="17">
        <f t="shared" si="2"/>
        <v>8530.7140799999997</v>
      </c>
      <c r="AH35" s="17">
        <f t="shared" si="2"/>
        <v>8937.6651504000019</v>
      </c>
      <c r="AI35" s="38"/>
      <c r="AJ35" s="35"/>
      <c r="AK35" s="35"/>
    </row>
    <row r="36" spans="1:37" x14ac:dyDescent="0.2">
      <c r="A36" s="10"/>
      <c r="B36" s="45">
        <v>11</v>
      </c>
      <c r="C36" s="43">
        <v>4269.6400000000003</v>
      </c>
      <c r="D36" s="19">
        <v>4669.92</v>
      </c>
      <c r="E36" s="20">
        <v>5046.03</v>
      </c>
      <c r="F36" s="19">
        <v>5454.1</v>
      </c>
      <c r="G36" s="20">
        <v>6012.56</v>
      </c>
      <c r="H36" s="19">
        <v>6326.77</v>
      </c>
      <c r="I36" s="10"/>
      <c r="K36" s="45">
        <v>11</v>
      </c>
      <c r="L36" s="19">
        <f t="shared" si="0"/>
        <v>4269.6400000000003</v>
      </c>
      <c r="M36" s="19">
        <f t="shared" si="0"/>
        <v>4669.92</v>
      </c>
      <c r="N36" s="19">
        <f t="shared" si="0"/>
        <v>5046.03</v>
      </c>
      <c r="O36" s="19">
        <f t="shared" si="0"/>
        <v>5454.1</v>
      </c>
      <c r="P36" s="19">
        <f t="shared" si="0"/>
        <v>6012.56</v>
      </c>
      <c r="Q36" s="19">
        <f t="shared" si="0"/>
        <v>6326.77</v>
      </c>
      <c r="S36" s="45">
        <v>11</v>
      </c>
      <c r="T36" s="18">
        <f t="shared" si="3"/>
        <v>0.21099999999999999</v>
      </c>
      <c r="U36" s="18">
        <f t="shared" si="1"/>
        <v>0.21099999999999999</v>
      </c>
      <c r="V36" s="18">
        <f t="shared" si="1"/>
        <v>0.21099999999999999</v>
      </c>
      <c r="W36" s="18">
        <f t="shared" si="1"/>
        <v>0.21099999999999999</v>
      </c>
      <c r="X36" s="18">
        <f t="shared" si="1"/>
        <v>0.17899999999999999</v>
      </c>
      <c r="Y36" s="18">
        <f t="shared" si="1"/>
        <v>0.17899999999999999</v>
      </c>
      <c r="Z36" s="20"/>
      <c r="AA36" s="38"/>
      <c r="AB36" s="45">
        <v>11</v>
      </c>
      <c r="AC36" s="17">
        <f t="shared" si="4"/>
        <v>5676.685629866668</v>
      </c>
      <c r="AD36" s="17">
        <f t="shared" si="2"/>
        <v>6208.8765696000009</v>
      </c>
      <c r="AE36" s="17">
        <f t="shared" si="2"/>
        <v>6708.9323664000003</v>
      </c>
      <c r="AF36" s="17">
        <f t="shared" si="2"/>
        <v>7251.4804746666669</v>
      </c>
      <c r="AG36" s="17">
        <f t="shared" si="2"/>
        <v>7787.9487168000014</v>
      </c>
      <c r="AH36" s="17">
        <f t="shared" si="2"/>
        <v>8194.9386456000011</v>
      </c>
      <c r="AI36" s="38"/>
      <c r="AJ36" s="33"/>
      <c r="AK36" s="33"/>
    </row>
    <row r="37" spans="1:37" x14ac:dyDescent="0.2">
      <c r="A37" s="10"/>
      <c r="B37" s="45">
        <v>10</v>
      </c>
      <c r="C37" s="43">
        <v>4124.53</v>
      </c>
      <c r="D37" s="19">
        <v>4438.16</v>
      </c>
      <c r="E37" s="20">
        <v>4794.6899999999996</v>
      </c>
      <c r="F37" s="19">
        <v>5181.37</v>
      </c>
      <c r="G37" s="20">
        <v>5611.95</v>
      </c>
      <c r="H37" s="19">
        <v>5753.35</v>
      </c>
      <c r="I37" s="10"/>
      <c r="K37" s="45">
        <v>10</v>
      </c>
      <c r="L37" s="19">
        <f t="shared" si="0"/>
        <v>4124.53</v>
      </c>
      <c r="M37" s="19">
        <f t="shared" si="0"/>
        <v>4438.16</v>
      </c>
      <c r="N37" s="19">
        <f t="shared" si="0"/>
        <v>4794.6899999999996</v>
      </c>
      <c r="O37" s="19">
        <f t="shared" si="0"/>
        <v>5181.37</v>
      </c>
      <c r="P37" s="19">
        <f t="shared" si="0"/>
        <v>5611.95</v>
      </c>
      <c r="Q37" s="19">
        <f t="shared" si="0"/>
        <v>5753.35</v>
      </c>
      <c r="S37" s="45">
        <v>10</v>
      </c>
      <c r="T37" s="18">
        <f t="shared" si="3"/>
        <v>0.21099999999999999</v>
      </c>
      <c r="U37" s="18">
        <f t="shared" si="1"/>
        <v>0.21099999999999999</v>
      </c>
      <c r="V37" s="18">
        <f t="shared" si="1"/>
        <v>0.21099999999999999</v>
      </c>
      <c r="W37" s="18">
        <f t="shared" si="1"/>
        <v>0.21099999999999999</v>
      </c>
      <c r="X37" s="18">
        <f t="shared" si="1"/>
        <v>0.17899999999999999</v>
      </c>
      <c r="Y37" s="18">
        <f t="shared" si="1"/>
        <v>0.17899999999999999</v>
      </c>
      <c r="Z37" s="20"/>
      <c r="AA37" s="38"/>
      <c r="AB37" s="45">
        <v>10</v>
      </c>
      <c r="AC37" s="17">
        <f t="shared" si="4"/>
        <v>5483.7551130666661</v>
      </c>
      <c r="AD37" s="17">
        <f t="shared" si="2"/>
        <v>5900.740834133333</v>
      </c>
      <c r="AE37" s="17">
        <f t="shared" si="2"/>
        <v>6374.7641071999997</v>
      </c>
      <c r="AF37" s="17">
        <f t="shared" si="2"/>
        <v>6888.873212266667</v>
      </c>
      <c r="AG37" s="17">
        <f t="shared" si="2"/>
        <v>7269.0465960000001</v>
      </c>
      <c r="AH37" s="17">
        <f t="shared" si="2"/>
        <v>7452.1991880000014</v>
      </c>
      <c r="AI37" s="38"/>
      <c r="AJ37" s="33"/>
      <c r="AK37" s="33"/>
    </row>
    <row r="38" spans="1:37" x14ac:dyDescent="0.2">
      <c r="A38" s="10"/>
      <c r="B38" s="45" t="s">
        <v>22</v>
      </c>
      <c r="C38" s="43">
        <v>4010.72</v>
      </c>
      <c r="D38" s="19">
        <v>4290.5</v>
      </c>
      <c r="E38" s="20">
        <v>4594.76</v>
      </c>
      <c r="F38" s="19">
        <v>4922.6099999999997</v>
      </c>
      <c r="G38" s="20">
        <v>5275.05</v>
      </c>
      <c r="H38" s="19">
        <v>5527.7</v>
      </c>
      <c r="I38" s="10"/>
      <c r="K38" s="45" t="s">
        <v>22</v>
      </c>
      <c r="L38" s="19">
        <f t="shared" si="0"/>
        <v>4010.72</v>
      </c>
      <c r="M38" s="19">
        <f t="shared" si="0"/>
        <v>4290.5</v>
      </c>
      <c r="N38" s="19">
        <f t="shared" si="0"/>
        <v>4594.76</v>
      </c>
      <c r="O38" s="19">
        <f t="shared" si="0"/>
        <v>4922.6099999999997</v>
      </c>
      <c r="P38" s="19">
        <f t="shared" si="0"/>
        <v>5275.05</v>
      </c>
      <c r="Q38" s="19">
        <f t="shared" si="0"/>
        <v>5527.7</v>
      </c>
      <c r="S38" s="45" t="s">
        <v>22</v>
      </c>
      <c r="T38" s="18">
        <f t="shared" si="3"/>
        <v>0.21099999999999999</v>
      </c>
      <c r="U38" s="18">
        <f t="shared" si="1"/>
        <v>0.21099999999999999</v>
      </c>
      <c r="V38" s="18">
        <f t="shared" si="1"/>
        <v>0.21099999999999999</v>
      </c>
      <c r="W38" s="18">
        <f t="shared" si="1"/>
        <v>0.21099999999999999</v>
      </c>
      <c r="X38" s="18">
        <f t="shared" si="1"/>
        <v>0.21099999999999999</v>
      </c>
      <c r="Y38" s="18">
        <f t="shared" si="1"/>
        <v>0.17899999999999999</v>
      </c>
      <c r="Z38" s="20"/>
      <c r="AA38" s="38"/>
      <c r="AB38" s="45" t="s">
        <v>22</v>
      </c>
      <c r="AC38" s="17">
        <f t="shared" si="4"/>
        <v>5332.439406933333</v>
      </c>
      <c r="AD38" s="17">
        <f t="shared" si="2"/>
        <v>5704.4199733333335</v>
      </c>
      <c r="AE38" s="17">
        <f t="shared" si="2"/>
        <v>6108.9478421333342</v>
      </c>
      <c r="AF38" s="17">
        <f t="shared" si="2"/>
        <v>6544.8397168000001</v>
      </c>
      <c r="AG38" s="17">
        <f t="shared" si="2"/>
        <v>7013.4251440000007</v>
      </c>
      <c r="AH38" s="17">
        <f t="shared" si="2"/>
        <v>7159.9192560000001</v>
      </c>
      <c r="AI38" s="38"/>
      <c r="AJ38" s="33"/>
      <c r="AK38" s="33"/>
    </row>
    <row r="39" spans="1:37" x14ac:dyDescent="0.2">
      <c r="A39" s="10"/>
      <c r="B39" s="45" t="s">
        <v>12</v>
      </c>
      <c r="C39" s="43">
        <v>3779.84</v>
      </c>
      <c r="D39" s="19">
        <v>4039.01</v>
      </c>
      <c r="E39" s="20">
        <v>4203.5600000000004</v>
      </c>
      <c r="F39" s="19">
        <v>4690.55</v>
      </c>
      <c r="G39" s="20">
        <v>4979.1099999999997</v>
      </c>
      <c r="H39" s="19">
        <v>5313.37</v>
      </c>
      <c r="I39" s="10"/>
      <c r="K39" s="45" t="s">
        <v>12</v>
      </c>
      <c r="L39" s="19">
        <f t="shared" si="0"/>
        <v>3779.84</v>
      </c>
      <c r="M39" s="19">
        <f t="shared" si="0"/>
        <v>4039.01</v>
      </c>
      <c r="N39" s="19">
        <f t="shared" si="0"/>
        <v>4203.5600000000004</v>
      </c>
      <c r="O39" s="19">
        <f t="shared" si="0"/>
        <v>4690.55</v>
      </c>
      <c r="P39" s="19">
        <f t="shared" si="0"/>
        <v>4979.1099999999997</v>
      </c>
      <c r="Q39" s="19">
        <f t="shared" si="0"/>
        <v>5313.37</v>
      </c>
      <c r="S39" s="45" t="s">
        <v>12</v>
      </c>
      <c r="T39" s="18">
        <f t="shared" si="3"/>
        <v>0.21099999999999999</v>
      </c>
      <c r="U39" s="18">
        <f t="shared" si="1"/>
        <v>0.21099999999999999</v>
      </c>
      <c r="V39" s="18">
        <f t="shared" si="1"/>
        <v>0.21099999999999999</v>
      </c>
      <c r="W39" s="18">
        <f t="shared" si="1"/>
        <v>0.21099999999999999</v>
      </c>
      <c r="X39" s="18">
        <f t="shared" si="1"/>
        <v>0.21099999999999999</v>
      </c>
      <c r="Y39" s="18">
        <f t="shared" si="1"/>
        <v>0.21099999999999999</v>
      </c>
      <c r="Z39" s="20"/>
      <c r="AA39" s="38"/>
      <c r="AB39" s="45" t="s">
        <v>12</v>
      </c>
      <c r="AC39" s="17">
        <f t="shared" si="4"/>
        <v>5025.4736725333341</v>
      </c>
      <c r="AD39" s="17">
        <f t="shared" si="2"/>
        <v>5370.0522821333334</v>
      </c>
      <c r="AE39" s="17">
        <f t="shared" si="2"/>
        <v>5588.8291861333337</v>
      </c>
      <c r="AF39" s="17">
        <f t="shared" si="2"/>
        <v>6236.3051173333342</v>
      </c>
      <c r="AG39" s="17">
        <f t="shared" si="2"/>
        <v>6619.9591034666655</v>
      </c>
      <c r="AH39" s="17">
        <f t="shared" si="2"/>
        <v>7064.3733722666666</v>
      </c>
      <c r="AI39" s="38"/>
      <c r="AJ39" s="33"/>
      <c r="AK39" s="33"/>
    </row>
    <row r="40" spans="1:37" x14ac:dyDescent="0.2">
      <c r="A40" s="10"/>
      <c r="B40" s="45" t="s">
        <v>13</v>
      </c>
      <c r="C40" s="43">
        <v>3658.61</v>
      </c>
      <c r="D40" s="19">
        <v>3877.94</v>
      </c>
      <c r="E40" s="20">
        <v>4097.67</v>
      </c>
      <c r="F40" s="19">
        <v>4586.7700000000004</v>
      </c>
      <c r="G40" s="20">
        <v>4697.43</v>
      </c>
      <c r="H40" s="19">
        <v>4979.97</v>
      </c>
      <c r="I40" s="10"/>
      <c r="K40" s="45" t="s">
        <v>13</v>
      </c>
      <c r="L40" s="19">
        <f t="shared" si="0"/>
        <v>3658.61</v>
      </c>
      <c r="M40" s="19">
        <f t="shared" si="0"/>
        <v>3877.94</v>
      </c>
      <c r="N40" s="19">
        <f t="shared" si="0"/>
        <v>4097.67</v>
      </c>
      <c r="O40" s="19">
        <f t="shared" si="0"/>
        <v>4586.7700000000004</v>
      </c>
      <c r="P40" s="19">
        <f t="shared" si="0"/>
        <v>4697.43</v>
      </c>
      <c r="Q40" s="19">
        <f t="shared" si="0"/>
        <v>4979.97</v>
      </c>
      <c r="S40" s="45" t="s">
        <v>13</v>
      </c>
      <c r="T40" s="18">
        <f t="shared" si="3"/>
        <v>0.21099999999999999</v>
      </c>
      <c r="U40" s="18">
        <f t="shared" si="1"/>
        <v>0.21099999999999999</v>
      </c>
      <c r="V40" s="18">
        <f t="shared" si="1"/>
        <v>0.21099999999999999</v>
      </c>
      <c r="W40" s="18">
        <f t="shared" si="1"/>
        <v>0.21099999999999999</v>
      </c>
      <c r="X40" s="18">
        <f t="shared" si="1"/>
        <v>0.21099999999999999</v>
      </c>
      <c r="Y40" s="18">
        <f t="shared" si="1"/>
        <v>0.21099999999999999</v>
      </c>
      <c r="Z40" s="20"/>
      <c r="AA40" s="38"/>
      <c r="AB40" s="45" t="s">
        <v>13</v>
      </c>
      <c r="AC40" s="17">
        <f t="shared" si="4"/>
        <v>4864.2927301333339</v>
      </c>
      <c r="AD40" s="17">
        <f t="shared" si="2"/>
        <v>5155.9022005333327</v>
      </c>
      <c r="AE40" s="17">
        <f t="shared" si="2"/>
        <v>5448.0434896000006</v>
      </c>
      <c r="AF40" s="17">
        <f t="shared" si="2"/>
        <v>6098.3247642666674</v>
      </c>
      <c r="AG40" s="17">
        <f t="shared" si="2"/>
        <v>6245.4523984000007</v>
      </c>
      <c r="AH40" s="17">
        <f t="shared" si="2"/>
        <v>6621.1025135999998</v>
      </c>
      <c r="AI40" s="38"/>
      <c r="AJ40" s="33"/>
      <c r="AK40" s="33"/>
    </row>
    <row r="41" spans="1:37" x14ac:dyDescent="0.2">
      <c r="A41" s="10"/>
      <c r="B41" s="45">
        <v>8</v>
      </c>
      <c r="C41" s="43">
        <v>3486.4</v>
      </c>
      <c r="D41" s="19">
        <v>3697.29</v>
      </c>
      <c r="E41" s="20">
        <v>3843.36</v>
      </c>
      <c r="F41" s="19">
        <v>3992.4</v>
      </c>
      <c r="G41" s="20">
        <v>4153.5</v>
      </c>
      <c r="H41" s="19">
        <v>4230.97</v>
      </c>
      <c r="I41" s="10"/>
      <c r="K41" s="45">
        <v>8</v>
      </c>
      <c r="L41" s="19">
        <f t="shared" si="0"/>
        <v>3486.4</v>
      </c>
      <c r="M41" s="19">
        <f t="shared" si="0"/>
        <v>3697.29</v>
      </c>
      <c r="N41" s="19">
        <f t="shared" si="0"/>
        <v>3843.36</v>
      </c>
      <c r="O41" s="19">
        <f t="shared" si="0"/>
        <v>3992.4</v>
      </c>
      <c r="P41" s="19">
        <f t="shared" si="0"/>
        <v>4153.5</v>
      </c>
      <c r="Q41" s="19">
        <f t="shared" si="0"/>
        <v>4230.97</v>
      </c>
      <c r="S41" s="45">
        <v>8</v>
      </c>
      <c r="T41" s="18">
        <f t="shared" si="3"/>
        <v>0.21099999999999999</v>
      </c>
      <c r="U41" s="18">
        <f t="shared" si="1"/>
        <v>0.21099999999999999</v>
      </c>
      <c r="V41" s="18">
        <f t="shared" si="1"/>
        <v>0.21099999999999999</v>
      </c>
      <c r="W41" s="18">
        <f t="shared" si="1"/>
        <v>0.21099999999999999</v>
      </c>
      <c r="X41" s="18">
        <f t="shared" si="1"/>
        <v>0.21099999999999999</v>
      </c>
      <c r="Y41" s="18">
        <f t="shared" si="1"/>
        <v>0.21099999999999999</v>
      </c>
      <c r="Z41" s="20"/>
      <c r="AA41" s="38"/>
      <c r="AB41" s="45">
        <v>8</v>
      </c>
      <c r="AC41" s="17">
        <f t="shared" si="4"/>
        <v>4635.3314986666674</v>
      </c>
      <c r="AD41" s="17">
        <f t="shared" si="2"/>
        <v>4915.7195951999993</v>
      </c>
      <c r="AE41" s="17">
        <f t="shared" si="2"/>
        <v>5109.9264768000003</v>
      </c>
      <c r="AF41" s="17">
        <f t="shared" si="2"/>
        <v>5308.082112000001</v>
      </c>
      <c r="AG41" s="17">
        <f t="shared" si="2"/>
        <v>5522.2720799999997</v>
      </c>
      <c r="AH41" s="17">
        <f t="shared" si="2"/>
        <v>5625.2720602666668</v>
      </c>
      <c r="AI41" s="38"/>
      <c r="AJ41" s="33"/>
      <c r="AK41" s="33"/>
    </row>
    <row r="42" spans="1:37" x14ac:dyDescent="0.2">
      <c r="A42" s="10"/>
      <c r="B42" s="45">
        <v>7</v>
      </c>
      <c r="C42" s="43">
        <v>3294.98</v>
      </c>
      <c r="D42" s="19">
        <v>3537.94</v>
      </c>
      <c r="E42" s="20">
        <v>3682.69</v>
      </c>
      <c r="F42" s="19">
        <v>3828.76</v>
      </c>
      <c r="G42" s="20">
        <v>3969.05</v>
      </c>
      <c r="H42" s="19">
        <v>4045.24</v>
      </c>
      <c r="I42" s="10"/>
      <c r="K42" s="45">
        <v>7</v>
      </c>
      <c r="L42" s="19">
        <f t="shared" si="0"/>
        <v>3294.98</v>
      </c>
      <c r="M42" s="19">
        <f t="shared" si="0"/>
        <v>3537.94</v>
      </c>
      <c r="N42" s="19">
        <f t="shared" si="0"/>
        <v>3682.69</v>
      </c>
      <c r="O42" s="19">
        <f t="shared" si="0"/>
        <v>3828.76</v>
      </c>
      <c r="P42" s="19">
        <f t="shared" si="0"/>
        <v>3969.05</v>
      </c>
      <c r="Q42" s="19">
        <f t="shared" si="0"/>
        <v>4045.24</v>
      </c>
      <c r="S42" s="45">
        <v>7</v>
      </c>
      <c r="T42" s="18">
        <f t="shared" si="3"/>
        <v>0.21099999999999999</v>
      </c>
      <c r="U42" s="18">
        <f t="shared" si="1"/>
        <v>0.21099999999999999</v>
      </c>
      <c r="V42" s="18">
        <f t="shared" si="1"/>
        <v>0.21099999999999999</v>
      </c>
      <c r="W42" s="18">
        <f t="shared" si="1"/>
        <v>0.21099999999999999</v>
      </c>
      <c r="X42" s="18">
        <f t="shared" si="1"/>
        <v>0.21099999999999999</v>
      </c>
      <c r="Y42" s="18">
        <f t="shared" si="1"/>
        <v>0.21099999999999999</v>
      </c>
      <c r="Z42" s="20"/>
      <c r="AA42" s="38"/>
      <c r="AB42" s="45">
        <v>7</v>
      </c>
      <c r="AC42" s="17">
        <f t="shared" si="4"/>
        <v>4380.8296757333337</v>
      </c>
      <c r="AD42" s="17">
        <f t="shared" si="2"/>
        <v>4703.8563338666663</v>
      </c>
      <c r="AE42" s="17">
        <f t="shared" si="2"/>
        <v>4896.3082138666668</v>
      </c>
      <c r="AF42" s="17">
        <f t="shared" si="2"/>
        <v>5090.5150954666669</v>
      </c>
      <c r="AG42" s="17">
        <f t="shared" si="2"/>
        <v>5277.037197333334</v>
      </c>
      <c r="AH42" s="17">
        <f t="shared" si="2"/>
        <v>5378.3353578666665</v>
      </c>
      <c r="AI42" s="38"/>
      <c r="AJ42" s="33"/>
      <c r="AK42" s="33"/>
    </row>
    <row r="43" spans="1:37" x14ac:dyDescent="0.2">
      <c r="A43" s="10"/>
      <c r="B43" s="45">
        <v>6</v>
      </c>
      <c r="C43" s="43">
        <v>3240.3</v>
      </c>
      <c r="D43" s="19">
        <v>3440.25</v>
      </c>
      <c r="E43" s="20">
        <v>3580.46</v>
      </c>
      <c r="F43" s="19">
        <v>3719.22</v>
      </c>
      <c r="G43" s="20">
        <v>3855.5</v>
      </c>
      <c r="H43" s="19">
        <v>3926.2</v>
      </c>
      <c r="I43" s="10"/>
      <c r="K43" s="45">
        <v>6</v>
      </c>
      <c r="L43" s="19">
        <f t="shared" si="0"/>
        <v>3240.3</v>
      </c>
      <c r="M43" s="19">
        <f t="shared" si="0"/>
        <v>3440.25</v>
      </c>
      <c r="N43" s="19">
        <f t="shared" si="0"/>
        <v>3580.46</v>
      </c>
      <c r="O43" s="19">
        <f t="shared" si="0"/>
        <v>3719.22</v>
      </c>
      <c r="P43" s="19">
        <f t="shared" si="0"/>
        <v>3855.5</v>
      </c>
      <c r="Q43" s="19">
        <f t="shared" si="0"/>
        <v>3926.2</v>
      </c>
      <c r="S43" s="45">
        <v>6</v>
      </c>
      <c r="T43" s="18">
        <f t="shared" si="3"/>
        <v>0.21099999999999999</v>
      </c>
      <c r="U43" s="18">
        <f t="shared" si="1"/>
        <v>0.21099999999999999</v>
      </c>
      <c r="V43" s="18">
        <f t="shared" si="1"/>
        <v>0.21099999999999999</v>
      </c>
      <c r="W43" s="18">
        <f t="shared" si="1"/>
        <v>0.21099999999999999</v>
      </c>
      <c r="X43" s="18">
        <f t="shared" si="1"/>
        <v>0.21099999999999999</v>
      </c>
      <c r="Y43" s="18">
        <f t="shared" si="1"/>
        <v>0.21099999999999999</v>
      </c>
      <c r="Z43" s="20"/>
      <c r="AA43" s="38"/>
      <c r="AB43" s="45">
        <v>6</v>
      </c>
      <c r="AC43" s="17">
        <f t="shared" si="4"/>
        <v>4308.1300639999999</v>
      </c>
      <c r="AD43" s="17">
        <f t="shared" si="2"/>
        <v>4573.9729200000002</v>
      </c>
      <c r="AE43" s="17">
        <f t="shared" si="2"/>
        <v>4760.3886581333345</v>
      </c>
      <c r="AF43" s="17">
        <f t="shared" si="2"/>
        <v>4944.8765536000001</v>
      </c>
      <c r="AG43" s="17">
        <f t="shared" si="2"/>
        <v>5126.0671733333338</v>
      </c>
      <c r="AH43" s="17">
        <f t="shared" si="2"/>
        <v>5220.0661226666662</v>
      </c>
      <c r="AI43" s="38"/>
      <c r="AJ43" s="33"/>
      <c r="AK43" s="33"/>
    </row>
    <row r="44" spans="1:37" x14ac:dyDescent="0.2">
      <c r="A44" s="10"/>
      <c r="B44" s="45">
        <v>5</v>
      </c>
      <c r="C44" s="43">
        <v>3124.08</v>
      </c>
      <c r="D44" s="19">
        <v>3318.04</v>
      </c>
      <c r="E44" s="20">
        <v>3449.05</v>
      </c>
      <c r="F44" s="19">
        <v>3587.78</v>
      </c>
      <c r="G44" s="20">
        <v>3716.7</v>
      </c>
      <c r="H44" s="19">
        <v>3783.33</v>
      </c>
      <c r="I44" s="10"/>
      <c r="K44" s="45">
        <v>5</v>
      </c>
      <c r="L44" s="19">
        <f t="shared" si="0"/>
        <v>3124.08</v>
      </c>
      <c r="M44" s="19">
        <f t="shared" si="0"/>
        <v>3318.04</v>
      </c>
      <c r="N44" s="19">
        <f t="shared" si="0"/>
        <v>3449.05</v>
      </c>
      <c r="O44" s="19">
        <f t="shared" si="0"/>
        <v>3587.78</v>
      </c>
      <c r="P44" s="19">
        <f t="shared" si="0"/>
        <v>3716.7</v>
      </c>
      <c r="Q44" s="19">
        <f t="shared" si="0"/>
        <v>3783.33</v>
      </c>
      <c r="S44" s="45">
        <v>5</v>
      </c>
      <c r="T44" s="18">
        <f t="shared" si="3"/>
        <v>0.21099999999999999</v>
      </c>
      <c r="U44" s="18">
        <f t="shared" si="1"/>
        <v>0.21099999999999999</v>
      </c>
      <c r="V44" s="18">
        <f t="shared" si="1"/>
        <v>0.21099999999999999</v>
      </c>
      <c r="W44" s="18">
        <f t="shared" si="1"/>
        <v>0.21099999999999999</v>
      </c>
      <c r="X44" s="18">
        <f t="shared" si="1"/>
        <v>0.21099999999999999</v>
      </c>
      <c r="Y44" s="18">
        <f t="shared" si="1"/>
        <v>0.21099999999999999</v>
      </c>
      <c r="Z44" s="20"/>
      <c r="AA44" s="38"/>
      <c r="AB44" s="45">
        <v>5</v>
      </c>
      <c r="AC44" s="17">
        <f t="shared" si="4"/>
        <v>4153.6101503999998</v>
      </c>
      <c r="AD44" s="17">
        <f t="shared" si="2"/>
        <v>4411.4890218666669</v>
      </c>
      <c r="AE44" s="17">
        <f t="shared" si="2"/>
        <v>4585.6729306666666</v>
      </c>
      <c r="AF44" s="17">
        <f t="shared" si="2"/>
        <v>4770.1209397333332</v>
      </c>
      <c r="AG44" s="17">
        <f t="shared" si="2"/>
        <v>4941.5260959999996</v>
      </c>
      <c r="AH44" s="17">
        <f t="shared" si="2"/>
        <v>5030.1137904000007</v>
      </c>
      <c r="AI44" s="38"/>
      <c r="AJ44" s="33"/>
      <c r="AK44" s="33"/>
    </row>
    <row r="45" spans="1:37" x14ac:dyDescent="0.2">
      <c r="A45" s="10"/>
      <c r="B45" s="45">
        <v>4</v>
      </c>
      <c r="C45" s="43">
        <v>2994.17</v>
      </c>
      <c r="D45" s="19">
        <v>3190.45</v>
      </c>
      <c r="E45" s="20">
        <v>3355.14</v>
      </c>
      <c r="F45" s="19">
        <v>3457.66</v>
      </c>
      <c r="G45" s="20">
        <v>3560.17</v>
      </c>
      <c r="H45" s="19">
        <v>3620.2</v>
      </c>
      <c r="I45" s="10"/>
      <c r="K45" s="45">
        <v>4</v>
      </c>
      <c r="L45" s="19">
        <f t="shared" si="0"/>
        <v>2994.17</v>
      </c>
      <c r="M45" s="19">
        <f t="shared" si="0"/>
        <v>3190.45</v>
      </c>
      <c r="N45" s="19">
        <f t="shared" si="0"/>
        <v>3355.14</v>
      </c>
      <c r="O45" s="19">
        <f t="shared" si="0"/>
        <v>3457.66</v>
      </c>
      <c r="P45" s="19">
        <f t="shared" si="0"/>
        <v>3560.17</v>
      </c>
      <c r="Q45" s="19">
        <f t="shared" si="0"/>
        <v>3620.2</v>
      </c>
      <c r="S45" s="45">
        <v>4</v>
      </c>
      <c r="T45" s="18">
        <f t="shared" si="3"/>
        <v>0.21099999999999999</v>
      </c>
      <c r="U45" s="18">
        <f t="shared" si="1"/>
        <v>0.21099999999999999</v>
      </c>
      <c r="V45" s="18">
        <f t="shared" si="1"/>
        <v>0.21099999999999999</v>
      </c>
      <c r="W45" s="18">
        <f t="shared" si="1"/>
        <v>0.21099999999999999</v>
      </c>
      <c r="X45" s="18">
        <f t="shared" si="1"/>
        <v>0.21099999999999999</v>
      </c>
      <c r="Y45" s="18">
        <f t="shared" si="1"/>
        <v>0.21099999999999999</v>
      </c>
      <c r="Z45" s="20"/>
      <c r="AA45" s="38"/>
      <c r="AB45" s="45">
        <v>4</v>
      </c>
      <c r="AC45" s="17">
        <f t="shared" si="4"/>
        <v>3980.8887429333331</v>
      </c>
      <c r="AD45" s="17">
        <f t="shared" si="2"/>
        <v>4241.8521626666661</v>
      </c>
      <c r="AE45" s="17">
        <f t="shared" si="2"/>
        <v>4460.8152031999998</v>
      </c>
      <c r="AF45" s="17">
        <f t="shared" si="2"/>
        <v>4597.1203274666668</v>
      </c>
      <c r="AG45" s="17">
        <f t="shared" si="2"/>
        <v>4733.4121562666669</v>
      </c>
      <c r="AH45" s="17">
        <f t="shared" si="2"/>
        <v>4813.2248426666656</v>
      </c>
      <c r="AI45" s="38"/>
      <c r="AJ45" s="33"/>
      <c r="AK45" s="33"/>
    </row>
    <row r="46" spans="1:37" x14ac:dyDescent="0.2">
      <c r="A46" s="10"/>
      <c r="B46" s="45">
        <v>3</v>
      </c>
      <c r="C46" s="43">
        <v>2953.13</v>
      </c>
      <c r="D46" s="19">
        <v>3164.2</v>
      </c>
      <c r="E46" s="20">
        <v>3215.57</v>
      </c>
      <c r="F46" s="19">
        <v>3332.99</v>
      </c>
      <c r="G46" s="20">
        <v>3421.1</v>
      </c>
      <c r="H46" s="19">
        <v>3501.81</v>
      </c>
      <c r="I46" s="10"/>
      <c r="K46" s="45">
        <v>3</v>
      </c>
      <c r="L46" s="19">
        <f t="shared" si="0"/>
        <v>2953.13</v>
      </c>
      <c r="M46" s="19">
        <f t="shared" si="0"/>
        <v>3164.2</v>
      </c>
      <c r="N46" s="19">
        <f t="shared" si="0"/>
        <v>3215.57</v>
      </c>
      <c r="O46" s="19">
        <f t="shared" si="0"/>
        <v>3332.99</v>
      </c>
      <c r="P46" s="19">
        <f t="shared" si="0"/>
        <v>3421.1</v>
      </c>
      <c r="Q46" s="19">
        <f t="shared" si="0"/>
        <v>3501.81</v>
      </c>
      <c r="S46" s="45">
        <v>3</v>
      </c>
      <c r="T46" s="18">
        <f t="shared" si="3"/>
        <v>0.21099999999999999</v>
      </c>
      <c r="U46" s="18">
        <f t="shared" si="1"/>
        <v>0.21099999999999999</v>
      </c>
      <c r="V46" s="18">
        <f t="shared" si="1"/>
        <v>0.21099999999999999</v>
      </c>
      <c r="W46" s="18">
        <f t="shared" si="1"/>
        <v>0.21099999999999999</v>
      </c>
      <c r="X46" s="18">
        <f t="shared" si="1"/>
        <v>0.21099999999999999</v>
      </c>
      <c r="Y46" s="18">
        <f t="shared" si="1"/>
        <v>0.21099999999999999</v>
      </c>
      <c r="Z46" s="20"/>
      <c r="AA46" s="38"/>
      <c r="AB46" s="45">
        <v>3</v>
      </c>
      <c r="AC46" s="17">
        <f t="shared" si="4"/>
        <v>3926.3241477333327</v>
      </c>
      <c r="AD46" s="17">
        <f t="shared" si="2"/>
        <v>4206.9515626666662</v>
      </c>
      <c r="AE46" s="17">
        <f t="shared" si="2"/>
        <v>4275.2503749333337</v>
      </c>
      <c r="AF46" s="17">
        <f t="shared" si="2"/>
        <v>4431.3657445333329</v>
      </c>
      <c r="AG46" s="17">
        <f t="shared" si="2"/>
        <v>4548.5121013333328</v>
      </c>
      <c r="AH46" s="17">
        <f t="shared" si="2"/>
        <v>4655.8198128000004</v>
      </c>
      <c r="AI46" s="38"/>
      <c r="AJ46" s="33"/>
      <c r="AK46" s="33"/>
    </row>
    <row r="47" spans="1:37" x14ac:dyDescent="0.2">
      <c r="A47" s="10"/>
      <c r="B47" s="45" t="s">
        <v>23</v>
      </c>
      <c r="C47" s="43">
        <v>2787.52</v>
      </c>
      <c r="D47" s="19">
        <v>3028.3</v>
      </c>
      <c r="E47" s="20">
        <v>3116.51</v>
      </c>
      <c r="F47" s="19">
        <v>3234.12</v>
      </c>
      <c r="G47" s="20">
        <v>3314.92</v>
      </c>
      <c r="H47" s="19">
        <v>3433.49</v>
      </c>
      <c r="I47" s="10"/>
      <c r="K47" s="45" t="s">
        <v>23</v>
      </c>
      <c r="L47" s="19">
        <f t="shared" si="0"/>
        <v>2787.52</v>
      </c>
      <c r="M47" s="19">
        <f t="shared" si="0"/>
        <v>3028.3</v>
      </c>
      <c r="N47" s="19">
        <f t="shared" si="0"/>
        <v>3116.51</v>
      </c>
      <c r="O47" s="19">
        <f t="shared" si="0"/>
        <v>3234.12</v>
      </c>
      <c r="P47" s="19">
        <f t="shared" si="0"/>
        <v>3314.92</v>
      </c>
      <c r="Q47" s="19">
        <f t="shared" si="0"/>
        <v>3433.49</v>
      </c>
      <c r="S47" s="45" t="s">
        <v>23</v>
      </c>
      <c r="T47" s="18">
        <f t="shared" si="3"/>
        <v>0.21099999999999999</v>
      </c>
      <c r="U47" s="18">
        <f t="shared" si="1"/>
        <v>0.21099999999999999</v>
      </c>
      <c r="V47" s="18">
        <f t="shared" si="1"/>
        <v>0.21099999999999999</v>
      </c>
      <c r="W47" s="18">
        <f t="shared" si="1"/>
        <v>0.21099999999999999</v>
      </c>
      <c r="X47" s="18">
        <f t="shared" si="1"/>
        <v>0.21099999999999999</v>
      </c>
      <c r="Y47" s="18">
        <f t="shared" si="1"/>
        <v>0.21099999999999999</v>
      </c>
      <c r="Z47" s="20"/>
      <c r="AA47" s="38"/>
      <c r="AB47" s="45" t="s">
        <v>23</v>
      </c>
      <c r="AC47" s="17">
        <f t="shared" si="4"/>
        <v>3706.1379242666667</v>
      </c>
      <c r="AD47" s="17">
        <f t="shared" si="2"/>
        <v>4026.2661706666677</v>
      </c>
      <c r="AE47" s="17">
        <f t="shared" si="2"/>
        <v>4143.5454821333333</v>
      </c>
      <c r="AF47" s="17">
        <f t="shared" si="2"/>
        <v>4299.9134656000006</v>
      </c>
      <c r="AG47" s="17">
        <f t="shared" si="2"/>
        <v>4407.3408362666669</v>
      </c>
      <c r="AH47" s="17">
        <f t="shared" si="2"/>
        <v>4564.9851845333333</v>
      </c>
      <c r="AI47" s="38"/>
      <c r="AJ47" s="33"/>
      <c r="AK47" s="33"/>
    </row>
    <row r="48" spans="1:37" x14ac:dyDescent="0.2">
      <c r="A48" s="10"/>
      <c r="B48" s="45">
        <v>2</v>
      </c>
      <c r="C48" s="22">
        <v>2767.54</v>
      </c>
      <c r="D48" s="15">
        <v>2975.32</v>
      </c>
      <c r="E48" s="16">
        <v>3027.12</v>
      </c>
      <c r="F48" s="15">
        <v>3101.04</v>
      </c>
      <c r="G48" s="16">
        <v>3263.52</v>
      </c>
      <c r="H48" s="15">
        <v>3433.49</v>
      </c>
      <c r="I48" s="10"/>
      <c r="K48" s="45">
        <v>2</v>
      </c>
      <c r="L48" s="19">
        <f t="shared" si="0"/>
        <v>2767.54</v>
      </c>
      <c r="M48" s="19">
        <f t="shared" si="0"/>
        <v>2975.32</v>
      </c>
      <c r="N48" s="19">
        <f t="shared" si="0"/>
        <v>3027.12</v>
      </c>
      <c r="O48" s="19">
        <f t="shared" si="0"/>
        <v>3101.04</v>
      </c>
      <c r="P48" s="19">
        <f t="shared" si="0"/>
        <v>3263.52</v>
      </c>
      <c r="Q48" s="19">
        <f t="shared" si="0"/>
        <v>3433.49</v>
      </c>
      <c r="S48" s="45">
        <v>2</v>
      </c>
      <c r="T48" s="18">
        <f t="shared" si="3"/>
        <v>0.21099999999999999</v>
      </c>
      <c r="U48" s="18">
        <f t="shared" si="3"/>
        <v>0.21099999999999999</v>
      </c>
      <c r="V48" s="18">
        <f t="shared" si="3"/>
        <v>0.21099999999999999</v>
      </c>
      <c r="W48" s="18">
        <f t="shared" si="3"/>
        <v>0.21099999999999999</v>
      </c>
      <c r="X48" s="18">
        <f t="shared" si="3"/>
        <v>0.21099999999999999</v>
      </c>
      <c r="Y48" s="18">
        <f t="shared" si="3"/>
        <v>0.21099999999999999</v>
      </c>
      <c r="Z48" s="20"/>
      <c r="AA48" s="38"/>
      <c r="AB48" s="45">
        <v>2</v>
      </c>
      <c r="AC48" s="17">
        <f t="shared" si="4"/>
        <v>3679.5735818666667</v>
      </c>
      <c r="AD48" s="17">
        <f t="shared" si="4"/>
        <v>3955.8267882666673</v>
      </c>
      <c r="AE48" s="17">
        <f t="shared" si="4"/>
        <v>4024.6973056000002</v>
      </c>
      <c r="AF48" s="17">
        <f t="shared" si="4"/>
        <v>4122.9773951999996</v>
      </c>
      <c r="AG48" s="17">
        <f t="shared" si="4"/>
        <v>4339.0021375999995</v>
      </c>
      <c r="AH48" s="17">
        <f t="shared" si="4"/>
        <v>4564.9851845333333</v>
      </c>
      <c r="AI48" s="38"/>
      <c r="AJ48" s="33"/>
      <c r="AK48" s="33"/>
    </row>
    <row r="49" spans="1:37" x14ac:dyDescent="0.2">
      <c r="A49" s="10"/>
      <c r="B49" s="46">
        <v>1</v>
      </c>
      <c r="C49" s="44"/>
      <c r="D49" s="24">
        <v>2534.5500000000002</v>
      </c>
      <c r="E49" s="25">
        <v>2568.83</v>
      </c>
      <c r="F49" s="24">
        <v>2611.69</v>
      </c>
      <c r="G49" s="25">
        <v>2651.64</v>
      </c>
      <c r="H49" s="24">
        <v>2754.5</v>
      </c>
      <c r="I49" s="10"/>
      <c r="K49" s="46">
        <v>1</v>
      </c>
      <c r="L49" s="26">
        <f t="shared" si="0"/>
        <v>0</v>
      </c>
      <c r="M49" s="26">
        <f t="shared" si="0"/>
        <v>2534.5500000000002</v>
      </c>
      <c r="N49" s="26">
        <f t="shared" si="0"/>
        <v>2568.83</v>
      </c>
      <c r="O49" s="26">
        <f t="shared" si="0"/>
        <v>2611.69</v>
      </c>
      <c r="P49" s="26">
        <f t="shared" si="0"/>
        <v>2651.64</v>
      </c>
      <c r="Q49" s="26">
        <f t="shared" si="0"/>
        <v>2754.5</v>
      </c>
      <c r="S49" s="46">
        <v>1</v>
      </c>
      <c r="T49" s="27">
        <f t="shared" si="3"/>
        <v>0</v>
      </c>
      <c r="U49" s="27">
        <f t="shared" si="3"/>
        <v>0.21099999999999999</v>
      </c>
      <c r="V49" s="27">
        <f t="shared" si="3"/>
        <v>0.21099999999999999</v>
      </c>
      <c r="W49" s="27">
        <f t="shared" si="3"/>
        <v>0.21099999999999999</v>
      </c>
      <c r="X49" s="27">
        <f t="shared" si="3"/>
        <v>0.21099999999999999</v>
      </c>
      <c r="Y49" s="27">
        <f t="shared" si="3"/>
        <v>0.21099999999999999</v>
      </c>
      <c r="Z49" s="20"/>
      <c r="AA49" s="38"/>
      <c r="AB49" s="46">
        <v>1</v>
      </c>
      <c r="AC49" s="28">
        <f t="shared" si="4"/>
        <v>0</v>
      </c>
      <c r="AD49" s="28">
        <f t="shared" si="4"/>
        <v>3369.8025040000007</v>
      </c>
      <c r="AE49" s="28">
        <f t="shared" si="4"/>
        <v>3415.3793637333333</v>
      </c>
      <c r="AF49" s="28">
        <f t="shared" si="4"/>
        <v>3472.3637338666663</v>
      </c>
      <c r="AG49" s="28">
        <f t="shared" si="4"/>
        <v>3525.4791232000002</v>
      </c>
      <c r="AH49" s="28">
        <f t="shared" si="4"/>
        <v>3662.2362933333334</v>
      </c>
      <c r="AI49" s="38"/>
      <c r="AJ49" s="33"/>
      <c r="AK49" s="33"/>
    </row>
    <row r="50" spans="1:37" x14ac:dyDescent="0.2">
      <c r="A50" s="10"/>
      <c r="B50" s="10"/>
      <c r="C50" s="10"/>
      <c r="D50" s="10"/>
      <c r="E50" s="10"/>
      <c r="F50" s="10"/>
      <c r="G50" s="10"/>
      <c r="H50" s="10"/>
      <c r="I50" s="10"/>
      <c r="K50" s="52"/>
      <c r="L50" s="20"/>
      <c r="M50" s="20"/>
      <c r="N50" s="20"/>
      <c r="O50" s="20"/>
      <c r="P50" s="20"/>
      <c r="Q50" s="20"/>
      <c r="S50" s="52"/>
      <c r="T50" s="48"/>
      <c r="U50" s="48"/>
      <c r="V50" s="48"/>
      <c r="W50" s="48"/>
      <c r="X50" s="48"/>
      <c r="Y50" s="48"/>
      <c r="Z50" s="20"/>
      <c r="AA50" s="38"/>
      <c r="AB50" s="38"/>
      <c r="AC50" s="38"/>
      <c r="AD50" s="38"/>
      <c r="AE50" s="38"/>
      <c r="AF50" s="38"/>
      <c r="AG50" s="38"/>
      <c r="AH50" s="38"/>
      <c r="AI50" s="38"/>
      <c r="AJ50" s="33"/>
      <c r="AK50" s="33"/>
    </row>
    <row r="51" spans="1:37" x14ac:dyDescent="0.2">
      <c r="A51" s="10"/>
      <c r="B51" s="70" t="s">
        <v>17</v>
      </c>
      <c r="C51" s="71"/>
      <c r="D51" s="51"/>
      <c r="E51" s="51"/>
      <c r="F51" s="51"/>
      <c r="G51" s="51"/>
      <c r="H51" s="51"/>
      <c r="I51" s="10"/>
      <c r="K51" s="52"/>
      <c r="L51" s="20"/>
      <c r="M51" s="20"/>
      <c r="N51" s="20"/>
      <c r="O51" s="20"/>
      <c r="P51" s="20"/>
      <c r="Q51" s="20"/>
      <c r="S51" s="52"/>
      <c r="T51" s="48"/>
      <c r="U51" s="48"/>
      <c r="V51" s="48"/>
      <c r="W51" s="48"/>
      <c r="X51" s="48"/>
      <c r="Y51" s="48"/>
      <c r="Z51" s="20"/>
      <c r="AA51" s="35"/>
      <c r="AB51" s="52"/>
      <c r="AC51" s="20"/>
      <c r="AD51" s="20"/>
      <c r="AE51" s="20"/>
      <c r="AF51" s="20"/>
      <c r="AG51" s="20"/>
      <c r="AH51" s="20"/>
      <c r="AI51" s="35"/>
      <c r="AJ51" s="33"/>
      <c r="AK51" s="33"/>
    </row>
    <row r="52" spans="1:37" x14ac:dyDescent="0.2">
      <c r="A52" s="10"/>
      <c r="B52" s="2" t="s">
        <v>1</v>
      </c>
      <c r="C52" s="3" t="s">
        <v>14</v>
      </c>
      <c r="D52" s="51"/>
      <c r="E52" s="51"/>
      <c r="F52" s="51"/>
      <c r="G52" s="51"/>
      <c r="H52" s="51"/>
      <c r="I52" s="10"/>
      <c r="K52" s="52"/>
      <c r="L52" s="20"/>
      <c r="M52" s="20"/>
      <c r="N52" s="20"/>
      <c r="O52" s="20"/>
      <c r="P52" s="20"/>
      <c r="Q52" s="20"/>
      <c r="S52" s="52"/>
      <c r="T52" s="48"/>
      <c r="U52" s="48"/>
      <c r="V52" s="48"/>
      <c r="W52" s="48"/>
      <c r="X52" s="48"/>
      <c r="Y52" s="48"/>
      <c r="Z52" s="20"/>
      <c r="AA52" s="35"/>
      <c r="AB52" s="52"/>
      <c r="AC52" s="20"/>
      <c r="AD52" s="20"/>
      <c r="AE52" s="20"/>
      <c r="AF52" s="20"/>
      <c r="AG52" s="20"/>
      <c r="AH52" s="20"/>
      <c r="AI52" s="35"/>
      <c r="AJ52" s="33"/>
      <c r="AK52" s="33"/>
    </row>
    <row r="53" spans="1:37" x14ac:dyDescent="0.2">
      <c r="A53" s="10"/>
      <c r="B53" s="6">
        <v>556</v>
      </c>
      <c r="C53" s="7">
        <v>0.28220000000000001</v>
      </c>
      <c r="D53" s="51"/>
      <c r="E53" s="51"/>
      <c r="F53" s="51"/>
      <c r="G53" s="51"/>
      <c r="H53" s="51"/>
      <c r="I53" s="10"/>
      <c r="K53" s="52"/>
      <c r="L53" s="20"/>
      <c r="M53" s="20"/>
      <c r="N53" s="20"/>
      <c r="O53" s="20"/>
      <c r="P53" s="20"/>
      <c r="Q53" s="20"/>
      <c r="S53" s="52"/>
      <c r="T53" s="48"/>
      <c r="U53" s="48"/>
      <c r="V53" s="48"/>
      <c r="W53" s="48"/>
      <c r="X53" s="48"/>
      <c r="Y53" s="48"/>
      <c r="Z53" s="20"/>
      <c r="AA53" s="35"/>
      <c r="AB53" s="52"/>
      <c r="AC53" s="20"/>
      <c r="AD53" s="20"/>
      <c r="AE53" s="20"/>
      <c r="AF53" s="20"/>
      <c r="AG53" s="20"/>
      <c r="AH53" s="20"/>
      <c r="AI53" s="35"/>
      <c r="AJ53" s="33"/>
      <c r="AK53" s="33"/>
    </row>
    <row r="54" spans="1:37" x14ac:dyDescent="0.2">
      <c r="A54" s="10"/>
      <c r="B54" s="6">
        <v>925.82</v>
      </c>
      <c r="C54" s="7">
        <v>0.25</v>
      </c>
      <c r="D54" s="51"/>
      <c r="E54" s="51"/>
      <c r="F54" s="51"/>
      <c r="G54" s="51"/>
      <c r="H54" s="51"/>
      <c r="I54" s="10"/>
      <c r="K54" s="52"/>
      <c r="L54" s="20"/>
      <c r="M54" s="20"/>
      <c r="N54" s="20"/>
      <c r="O54" s="20"/>
      <c r="P54" s="20"/>
      <c r="Q54" s="20"/>
      <c r="S54" s="52"/>
      <c r="T54" s="48"/>
      <c r="U54" s="48"/>
      <c r="V54" s="48"/>
      <c r="W54" s="48"/>
      <c r="X54" s="48"/>
      <c r="Y54" s="48"/>
      <c r="Z54" s="20"/>
      <c r="AA54" s="35"/>
      <c r="AB54" s="52"/>
      <c r="AC54" s="20"/>
      <c r="AD54" s="20"/>
      <c r="AE54" s="20"/>
      <c r="AF54" s="20"/>
      <c r="AG54" s="20"/>
      <c r="AH54" s="20"/>
      <c r="AI54" s="35"/>
      <c r="AJ54" s="33"/>
      <c r="AK54" s="33"/>
    </row>
    <row r="55" spans="1:37" x14ac:dyDescent="0.2">
      <c r="A55" s="10"/>
      <c r="B55" s="6">
        <v>2000</v>
      </c>
      <c r="C55" s="7">
        <v>0.21099999999999999</v>
      </c>
      <c r="D55" s="51"/>
      <c r="E55" s="51"/>
      <c r="F55" s="51"/>
      <c r="G55" s="51"/>
      <c r="H55" s="51"/>
      <c r="I55" s="10"/>
      <c r="K55" s="52"/>
      <c r="L55" s="20"/>
      <c r="M55" s="20"/>
      <c r="N55" s="20"/>
      <c r="O55" s="20"/>
      <c r="P55" s="20"/>
      <c r="Q55" s="20"/>
      <c r="S55" s="52"/>
      <c r="T55" s="48"/>
      <c r="U55" s="48"/>
      <c r="V55" s="48"/>
      <c r="W55" s="48"/>
      <c r="X55" s="48"/>
      <c r="Y55" s="48"/>
      <c r="Z55" s="20"/>
      <c r="AA55" s="35"/>
      <c r="AB55" s="52"/>
      <c r="AC55" s="20"/>
      <c r="AD55" s="20"/>
      <c r="AE55" s="20"/>
      <c r="AF55" s="20"/>
      <c r="AG55" s="20"/>
      <c r="AH55" s="20"/>
      <c r="AI55" s="35"/>
      <c r="AJ55" s="33"/>
      <c r="AK55" s="33"/>
    </row>
    <row r="56" spans="1:37" x14ac:dyDescent="0.2">
      <c r="A56" s="10"/>
      <c r="B56" s="6">
        <v>5512.5</v>
      </c>
      <c r="C56" s="7">
        <v>0.21099999999999999</v>
      </c>
      <c r="D56" s="51"/>
      <c r="E56" s="51"/>
      <c r="F56" s="51"/>
      <c r="G56" s="51"/>
      <c r="H56" s="51"/>
      <c r="I56" s="10"/>
      <c r="K56" s="52"/>
      <c r="L56" s="20"/>
      <c r="M56" s="20"/>
      <c r="N56" s="20"/>
      <c r="O56" s="20"/>
      <c r="P56" s="20"/>
      <c r="Q56" s="20"/>
      <c r="S56" s="52"/>
      <c r="T56" s="48"/>
      <c r="U56" s="48"/>
      <c r="V56" s="48"/>
      <c r="W56" s="48"/>
      <c r="X56" s="48"/>
      <c r="Y56" s="48"/>
      <c r="Z56" s="20"/>
      <c r="AA56" s="35"/>
      <c r="AB56" s="52"/>
      <c r="AC56" s="20"/>
      <c r="AD56" s="20"/>
      <c r="AE56" s="20"/>
      <c r="AF56" s="20"/>
      <c r="AG56" s="20"/>
      <c r="AH56" s="20"/>
      <c r="AI56" s="35"/>
      <c r="AJ56" s="33"/>
      <c r="AK56" s="33"/>
    </row>
    <row r="57" spans="1:37" x14ac:dyDescent="0.2">
      <c r="A57" s="10"/>
      <c r="B57" s="6">
        <v>8050</v>
      </c>
      <c r="C57" s="7">
        <v>0.17899999999999999</v>
      </c>
      <c r="D57" s="51"/>
      <c r="E57" s="51"/>
      <c r="F57" s="51"/>
      <c r="G57" s="51"/>
      <c r="H57" s="51"/>
      <c r="I57" s="10"/>
      <c r="K57" s="52"/>
      <c r="L57" s="20"/>
      <c r="M57" s="20"/>
      <c r="N57" s="20"/>
      <c r="O57" s="20"/>
      <c r="P57" s="20"/>
      <c r="Q57" s="20"/>
      <c r="S57" s="52"/>
      <c r="T57" s="48"/>
      <c r="U57" s="48"/>
      <c r="V57" s="48"/>
      <c r="W57" s="48"/>
      <c r="X57" s="48"/>
      <c r="Y57" s="48"/>
      <c r="Z57" s="20"/>
      <c r="AA57" s="35"/>
      <c r="AB57" s="52"/>
      <c r="AC57" s="20"/>
      <c r="AD57" s="20"/>
      <c r="AE57" s="20"/>
      <c r="AF57" s="20"/>
      <c r="AG57" s="20"/>
      <c r="AH57" s="20"/>
      <c r="AI57" s="35"/>
      <c r="AJ57" s="33"/>
      <c r="AK57" s="33"/>
    </row>
    <row r="58" spans="1:37" x14ac:dyDescent="0.2">
      <c r="A58" s="10"/>
      <c r="B58" s="8" t="s">
        <v>2</v>
      </c>
      <c r="C58" s="9">
        <v>1443.92</v>
      </c>
      <c r="D58" s="51"/>
      <c r="E58" s="51"/>
      <c r="F58" s="51"/>
      <c r="G58" s="51"/>
      <c r="H58" s="51"/>
      <c r="I58" s="10"/>
      <c r="K58" s="52"/>
      <c r="L58" s="20"/>
      <c r="M58" s="20"/>
      <c r="N58" s="20"/>
      <c r="O58" s="20"/>
      <c r="P58" s="20"/>
      <c r="Q58" s="20"/>
      <c r="S58" s="52"/>
      <c r="T58" s="48"/>
      <c r="U58" s="48"/>
      <c r="V58" s="48"/>
      <c r="W58" s="48"/>
      <c r="X58" s="48"/>
      <c r="Y58" s="48"/>
      <c r="Z58" s="20"/>
      <c r="AA58" s="35"/>
      <c r="AB58" s="52"/>
      <c r="AC58" s="20"/>
      <c r="AD58" s="20"/>
      <c r="AE58" s="20"/>
      <c r="AF58" s="20"/>
      <c r="AG58" s="20"/>
      <c r="AH58" s="20"/>
      <c r="AI58" s="35"/>
      <c r="AJ58" s="33"/>
      <c r="AK58" s="33"/>
    </row>
    <row r="59" spans="1:37" x14ac:dyDescent="0.2">
      <c r="A59" s="10"/>
      <c r="B59" s="10"/>
      <c r="C59" s="10"/>
      <c r="D59" s="10"/>
      <c r="E59" s="10"/>
      <c r="F59" s="10"/>
      <c r="G59" s="10"/>
      <c r="H59" s="10"/>
      <c r="I59" s="10"/>
      <c r="Z59" s="33"/>
      <c r="AA59" s="35"/>
      <c r="AB59" s="35"/>
      <c r="AC59" s="35"/>
      <c r="AD59" s="35"/>
      <c r="AE59" s="35"/>
      <c r="AF59" s="35"/>
      <c r="AG59" s="35"/>
      <c r="AH59" s="35"/>
      <c r="AI59" s="35"/>
      <c r="AJ59" s="33"/>
      <c r="AK59" s="33"/>
    </row>
    <row r="60" spans="1:37" x14ac:dyDescent="0.2">
      <c r="A60" s="10"/>
      <c r="B60" s="70" t="s">
        <v>15</v>
      </c>
      <c r="C60" s="72"/>
      <c r="D60" s="72"/>
      <c r="E60" s="72"/>
      <c r="F60" s="72"/>
      <c r="G60" s="72"/>
      <c r="H60" s="71"/>
      <c r="I60" s="10"/>
      <c r="K60" s="50"/>
      <c r="L60" s="50"/>
      <c r="M60" s="50"/>
      <c r="N60" s="50"/>
      <c r="O60" s="50"/>
      <c r="P60" s="50"/>
      <c r="Q60" s="50"/>
      <c r="R60" s="35"/>
      <c r="S60" s="50"/>
      <c r="T60" s="50"/>
      <c r="U60" s="50"/>
      <c r="V60" s="50"/>
      <c r="W60" s="50"/>
      <c r="X60" s="50"/>
      <c r="Y60" s="50"/>
      <c r="Z60" s="34"/>
      <c r="AA60" s="35"/>
      <c r="AB60" s="35"/>
      <c r="AC60" s="35"/>
      <c r="AD60" s="35"/>
      <c r="AE60" s="35"/>
      <c r="AF60" s="35"/>
      <c r="AG60" s="35"/>
      <c r="AH60" s="35"/>
      <c r="AI60" s="35"/>
      <c r="AJ60" s="33"/>
      <c r="AK60" s="33"/>
    </row>
    <row r="61" spans="1:37" x14ac:dyDescent="0.2">
      <c r="A61" s="10"/>
      <c r="B61" s="11" t="s">
        <v>3</v>
      </c>
      <c r="C61" s="12" t="s">
        <v>4</v>
      </c>
      <c r="D61" s="13" t="s">
        <v>5</v>
      </c>
      <c r="E61" s="12" t="s">
        <v>6</v>
      </c>
      <c r="F61" s="13" t="s">
        <v>7</v>
      </c>
      <c r="G61" s="13" t="s">
        <v>8</v>
      </c>
      <c r="H61" s="14" t="s">
        <v>9</v>
      </c>
      <c r="I61" s="10"/>
      <c r="K61" s="49"/>
      <c r="L61" s="35"/>
      <c r="M61" s="35"/>
      <c r="N61" s="35"/>
      <c r="O61" s="35"/>
      <c r="P61" s="35"/>
      <c r="Q61" s="35"/>
      <c r="R61" s="35"/>
      <c r="S61" s="49"/>
      <c r="T61" s="35"/>
      <c r="U61" s="35"/>
      <c r="V61" s="35"/>
      <c r="W61" s="35"/>
      <c r="X61" s="35"/>
      <c r="Y61" s="35"/>
      <c r="Z61" s="33"/>
      <c r="AA61" s="35"/>
      <c r="AB61" s="35"/>
      <c r="AC61" s="35"/>
      <c r="AD61" s="35"/>
      <c r="AE61" s="35"/>
      <c r="AF61" s="35"/>
      <c r="AG61" s="35"/>
      <c r="AH61" s="35"/>
      <c r="AI61" s="35"/>
    </row>
    <row r="62" spans="1:37" x14ac:dyDescent="0.2">
      <c r="A62" s="10"/>
      <c r="B62" s="45">
        <v>15</v>
      </c>
      <c r="C62" s="30">
        <v>0.85</v>
      </c>
      <c r="D62" s="30">
        <v>0.85</v>
      </c>
      <c r="E62" s="30">
        <v>0.85</v>
      </c>
      <c r="F62" s="30">
        <v>0.85</v>
      </c>
      <c r="G62" s="30">
        <v>0.85</v>
      </c>
      <c r="H62" s="30">
        <v>0.85</v>
      </c>
      <c r="I62" s="10"/>
      <c r="K62" s="52"/>
      <c r="L62" s="20"/>
      <c r="M62" s="20"/>
      <c r="N62" s="20"/>
      <c r="O62" s="20"/>
      <c r="P62" s="20"/>
      <c r="Q62" s="20"/>
      <c r="R62" s="35"/>
      <c r="S62" s="52"/>
      <c r="T62" s="48"/>
      <c r="U62" s="48"/>
      <c r="V62" s="48"/>
      <c r="W62" s="48"/>
      <c r="X62" s="48"/>
      <c r="Y62" s="48"/>
      <c r="Z62" s="20"/>
      <c r="AA62" s="35"/>
      <c r="AB62" s="35"/>
      <c r="AC62" s="35"/>
      <c r="AD62" s="35"/>
      <c r="AE62" s="35"/>
      <c r="AF62" s="35"/>
      <c r="AG62" s="35"/>
      <c r="AH62" s="35"/>
      <c r="AI62" s="35"/>
    </row>
    <row r="63" spans="1:37" x14ac:dyDescent="0.2">
      <c r="A63" s="10"/>
      <c r="B63" s="45">
        <v>14</v>
      </c>
      <c r="C63" s="30">
        <v>0.85</v>
      </c>
      <c r="D63" s="30">
        <v>0.85</v>
      </c>
      <c r="E63" s="30">
        <v>0.85</v>
      </c>
      <c r="F63" s="30">
        <v>0.85</v>
      </c>
      <c r="G63" s="30">
        <v>0.85</v>
      </c>
      <c r="H63" s="30">
        <v>0.85</v>
      </c>
      <c r="I63" s="10"/>
      <c r="K63" s="52"/>
      <c r="L63" s="20"/>
      <c r="M63" s="20"/>
      <c r="N63" s="20"/>
      <c r="O63" s="20"/>
      <c r="P63" s="20"/>
      <c r="Q63" s="20"/>
      <c r="R63" s="35"/>
      <c r="S63" s="52"/>
      <c r="T63" s="48"/>
      <c r="U63" s="48"/>
      <c r="V63" s="48"/>
      <c r="W63" s="48"/>
      <c r="X63" s="48"/>
      <c r="Y63" s="48"/>
      <c r="Z63" s="20"/>
      <c r="AA63" s="35"/>
      <c r="AB63" s="35"/>
      <c r="AC63" s="35"/>
      <c r="AD63" s="35"/>
      <c r="AE63" s="35"/>
      <c r="AF63" s="35"/>
      <c r="AG63" s="35"/>
      <c r="AH63" s="35"/>
      <c r="AI63" s="35"/>
    </row>
    <row r="64" spans="1:37" x14ac:dyDescent="0.2">
      <c r="A64" s="10"/>
      <c r="B64" s="45">
        <v>13</v>
      </c>
      <c r="C64" s="30">
        <v>0.85</v>
      </c>
      <c r="D64" s="30">
        <v>0.85</v>
      </c>
      <c r="E64" s="30">
        <v>0.85</v>
      </c>
      <c r="F64" s="30">
        <v>0.85</v>
      </c>
      <c r="G64" s="30">
        <v>0.85</v>
      </c>
      <c r="H64" s="30">
        <v>0.85</v>
      </c>
      <c r="I64" s="10"/>
      <c r="K64" s="52"/>
      <c r="L64" s="20"/>
      <c r="M64" s="20"/>
      <c r="N64" s="20"/>
      <c r="O64" s="20"/>
      <c r="P64" s="20"/>
      <c r="Q64" s="20"/>
      <c r="R64" s="35"/>
      <c r="S64" s="52"/>
      <c r="T64" s="48"/>
      <c r="U64" s="48"/>
      <c r="V64" s="48"/>
      <c r="W64" s="48"/>
      <c r="X64" s="48"/>
      <c r="Y64" s="48"/>
      <c r="Z64" s="20"/>
      <c r="AA64" s="35"/>
      <c r="AB64" s="35"/>
      <c r="AC64" s="35"/>
      <c r="AD64" s="35"/>
      <c r="AE64" s="35"/>
      <c r="AF64" s="35"/>
      <c r="AG64" s="35"/>
      <c r="AH64" s="35"/>
      <c r="AI64" s="35"/>
    </row>
    <row r="65" spans="1:35" x14ac:dyDescent="0.2">
      <c r="A65" s="10"/>
      <c r="B65" s="45">
        <v>12</v>
      </c>
      <c r="C65" s="30">
        <v>0.85</v>
      </c>
      <c r="D65" s="30">
        <v>0.85</v>
      </c>
      <c r="E65" s="30">
        <v>0.85</v>
      </c>
      <c r="F65" s="30">
        <v>0.85</v>
      </c>
      <c r="G65" s="30">
        <v>0.85</v>
      </c>
      <c r="H65" s="30">
        <v>0.85</v>
      </c>
      <c r="I65" s="10"/>
      <c r="K65" s="52"/>
      <c r="L65" s="20"/>
      <c r="M65" s="20"/>
      <c r="N65" s="20"/>
      <c r="O65" s="20"/>
      <c r="P65" s="20"/>
      <c r="Q65" s="20"/>
      <c r="R65" s="35"/>
      <c r="S65" s="52"/>
      <c r="T65" s="48"/>
      <c r="U65" s="48"/>
      <c r="V65" s="48"/>
      <c r="W65" s="48"/>
      <c r="X65" s="48"/>
      <c r="Y65" s="48"/>
      <c r="Z65" s="20"/>
      <c r="AA65" s="35"/>
      <c r="AB65" s="35"/>
      <c r="AC65" s="35"/>
      <c r="AD65" s="35"/>
      <c r="AE65" s="35"/>
      <c r="AF65" s="35"/>
      <c r="AG65" s="35"/>
      <c r="AH65" s="35"/>
      <c r="AI65" s="35"/>
    </row>
    <row r="66" spans="1:35" x14ac:dyDescent="0.2">
      <c r="A66" s="10"/>
      <c r="B66" s="45">
        <v>11</v>
      </c>
      <c r="C66" s="30">
        <v>0.85</v>
      </c>
      <c r="D66" s="30">
        <v>0.85</v>
      </c>
      <c r="E66" s="30">
        <v>0.85</v>
      </c>
      <c r="F66" s="30">
        <v>0.85</v>
      </c>
      <c r="G66" s="30">
        <v>0.85</v>
      </c>
      <c r="H66" s="30">
        <v>0.85</v>
      </c>
      <c r="I66" s="10"/>
      <c r="K66" s="52"/>
      <c r="L66" s="20"/>
      <c r="M66" s="20"/>
      <c r="N66" s="20"/>
      <c r="O66" s="20"/>
      <c r="P66" s="20"/>
      <c r="Q66" s="20"/>
      <c r="R66" s="35"/>
      <c r="S66" s="52"/>
      <c r="T66" s="48"/>
      <c r="U66" s="48"/>
      <c r="V66" s="48"/>
      <c r="W66" s="48"/>
      <c r="X66" s="48"/>
      <c r="Y66" s="48"/>
      <c r="Z66" s="20"/>
      <c r="AA66" s="35"/>
      <c r="AB66" s="35"/>
      <c r="AC66" s="35"/>
      <c r="AD66" s="35"/>
      <c r="AE66" s="35"/>
      <c r="AF66" s="35"/>
      <c r="AG66" s="35"/>
      <c r="AH66" s="35"/>
      <c r="AI66" s="35"/>
    </row>
    <row r="67" spans="1:35" x14ac:dyDescent="0.2">
      <c r="A67" s="10"/>
      <c r="B67" s="45">
        <v>10</v>
      </c>
      <c r="C67" s="30">
        <v>0.85</v>
      </c>
      <c r="D67" s="30">
        <v>0.85</v>
      </c>
      <c r="E67" s="30">
        <v>0.85</v>
      </c>
      <c r="F67" s="30">
        <v>0.85</v>
      </c>
      <c r="G67" s="30">
        <v>0.85</v>
      </c>
      <c r="H67" s="30">
        <v>0.85</v>
      </c>
      <c r="I67" s="10"/>
      <c r="K67" s="52"/>
      <c r="L67" s="20"/>
      <c r="M67" s="20"/>
      <c r="N67" s="20"/>
      <c r="O67" s="20"/>
      <c r="P67" s="20"/>
      <c r="Q67" s="20"/>
      <c r="R67" s="35"/>
      <c r="S67" s="52"/>
      <c r="T67" s="48"/>
      <c r="U67" s="48"/>
      <c r="V67" s="48"/>
      <c r="W67" s="48"/>
      <c r="X67" s="48"/>
      <c r="Y67" s="48"/>
      <c r="Z67" s="20"/>
      <c r="AA67" s="35"/>
      <c r="AB67" s="35"/>
      <c r="AC67" s="35"/>
      <c r="AD67" s="35"/>
      <c r="AE67" s="35"/>
      <c r="AF67" s="35"/>
      <c r="AG67" s="35"/>
      <c r="AH67" s="35"/>
      <c r="AI67" s="35"/>
    </row>
    <row r="68" spans="1:35" x14ac:dyDescent="0.2">
      <c r="A68" s="10"/>
      <c r="B68" s="45" t="s">
        <v>22</v>
      </c>
      <c r="C68" s="30">
        <v>0.85</v>
      </c>
      <c r="D68" s="30">
        <v>0.85</v>
      </c>
      <c r="E68" s="30">
        <v>0.85</v>
      </c>
      <c r="F68" s="30">
        <v>0.85</v>
      </c>
      <c r="G68" s="30">
        <v>0.85</v>
      </c>
      <c r="H68" s="30">
        <v>0.85</v>
      </c>
      <c r="I68" s="10"/>
      <c r="K68" s="52"/>
      <c r="L68" s="20"/>
      <c r="M68" s="20"/>
      <c r="N68" s="20"/>
      <c r="O68" s="20"/>
      <c r="P68" s="20"/>
      <c r="Q68" s="20"/>
      <c r="R68" s="35"/>
      <c r="S68" s="52"/>
      <c r="T68" s="48"/>
      <c r="U68" s="48"/>
      <c r="V68" s="48"/>
      <c r="W68" s="48"/>
      <c r="X68" s="48"/>
      <c r="Y68" s="48"/>
      <c r="Z68" s="20"/>
      <c r="AA68" s="35"/>
      <c r="AB68" s="35"/>
      <c r="AC68" s="35"/>
      <c r="AD68" s="35"/>
      <c r="AE68" s="35"/>
      <c r="AF68" s="35"/>
      <c r="AG68" s="35"/>
      <c r="AH68" s="35"/>
      <c r="AI68" s="35"/>
    </row>
    <row r="69" spans="1:35" x14ac:dyDescent="0.2">
      <c r="A69" s="10"/>
      <c r="B69" s="45" t="s">
        <v>12</v>
      </c>
      <c r="C69" s="30">
        <v>0.85</v>
      </c>
      <c r="D69" s="30">
        <v>0.85</v>
      </c>
      <c r="E69" s="30">
        <v>0.85</v>
      </c>
      <c r="F69" s="30">
        <v>0.85</v>
      </c>
      <c r="G69" s="30">
        <v>0.85</v>
      </c>
      <c r="H69" s="30">
        <v>0.85</v>
      </c>
      <c r="I69" s="10"/>
      <c r="K69" s="52"/>
      <c r="L69" s="20"/>
      <c r="M69" s="20"/>
      <c r="N69" s="20"/>
      <c r="O69" s="20"/>
      <c r="P69" s="20"/>
      <c r="Q69" s="20"/>
      <c r="R69" s="35"/>
      <c r="S69" s="52"/>
      <c r="T69" s="48"/>
      <c r="U69" s="48"/>
      <c r="V69" s="48"/>
      <c r="W69" s="48"/>
      <c r="X69" s="48"/>
      <c r="Y69" s="48"/>
      <c r="Z69" s="20"/>
      <c r="AA69" s="35"/>
      <c r="AB69" s="35"/>
      <c r="AC69" s="35"/>
      <c r="AD69" s="35"/>
      <c r="AE69" s="35"/>
      <c r="AF69" s="35"/>
      <c r="AG69" s="35"/>
      <c r="AH69" s="35"/>
      <c r="AI69" s="35"/>
    </row>
    <row r="70" spans="1:35" x14ac:dyDescent="0.2">
      <c r="A70" s="10"/>
      <c r="B70" s="45" t="s">
        <v>13</v>
      </c>
      <c r="C70" s="30">
        <v>0.85</v>
      </c>
      <c r="D70" s="30">
        <v>0.85</v>
      </c>
      <c r="E70" s="30">
        <v>0.85</v>
      </c>
      <c r="F70" s="30">
        <v>0.85</v>
      </c>
      <c r="G70" s="30">
        <v>0.85</v>
      </c>
      <c r="H70" s="30">
        <v>0.85</v>
      </c>
      <c r="I70" s="10"/>
      <c r="K70" s="52"/>
      <c r="L70" s="20"/>
      <c r="M70" s="20"/>
      <c r="N70" s="20"/>
      <c r="O70" s="20"/>
      <c r="P70" s="20"/>
      <c r="Q70" s="20"/>
      <c r="R70" s="35"/>
      <c r="S70" s="52"/>
      <c r="T70" s="48"/>
      <c r="U70" s="48"/>
      <c r="V70" s="48"/>
      <c r="W70" s="48"/>
      <c r="X70" s="48"/>
      <c r="Y70" s="48"/>
      <c r="Z70" s="20"/>
      <c r="AA70" s="35"/>
      <c r="AB70" s="35"/>
      <c r="AC70" s="35"/>
      <c r="AD70" s="35"/>
      <c r="AE70" s="35"/>
      <c r="AF70" s="35"/>
      <c r="AG70" s="35"/>
      <c r="AH70" s="35"/>
      <c r="AI70" s="35"/>
    </row>
    <row r="71" spans="1:35" x14ac:dyDescent="0.2">
      <c r="A71" s="10"/>
      <c r="B71" s="45">
        <v>8</v>
      </c>
      <c r="C71" s="30">
        <v>0.85</v>
      </c>
      <c r="D71" s="30">
        <v>0.85</v>
      </c>
      <c r="E71" s="30">
        <v>0.85</v>
      </c>
      <c r="F71" s="30">
        <v>0.85</v>
      </c>
      <c r="G71" s="30">
        <v>0.85</v>
      </c>
      <c r="H71" s="30">
        <v>0.85</v>
      </c>
      <c r="I71" s="10"/>
      <c r="K71" s="52"/>
      <c r="L71" s="20"/>
      <c r="M71" s="20"/>
      <c r="N71" s="20"/>
      <c r="O71" s="20"/>
      <c r="P71" s="20"/>
      <c r="Q71" s="20"/>
      <c r="R71" s="35"/>
      <c r="S71" s="52"/>
      <c r="T71" s="48"/>
      <c r="U71" s="48"/>
      <c r="V71" s="48"/>
      <c r="W71" s="48"/>
      <c r="X71" s="48"/>
      <c r="Y71" s="48"/>
      <c r="Z71" s="20"/>
      <c r="AA71" s="35"/>
      <c r="AB71" s="35"/>
      <c r="AC71" s="35"/>
      <c r="AD71" s="35"/>
      <c r="AE71" s="35"/>
      <c r="AF71" s="35"/>
      <c r="AG71" s="35"/>
      <c r="AH71" s="35"/>
      <c r="AI71" s="35"/>
    </row>
    <row r="72" spans="1:35" x14ac:dyDescent="0.2">
      <c r="A72" s="10"/>
      <c r="B72" s="45">
        <v>7</v>
      </c>
      <c r="C72" s="30">
        <v>0.85</v>
      </c>
      <c r="D72" s="30">
        <v>0.85</v>
      </c>
      <c r="E72" s="30">
        <v>0.85</v>
      </c>
      <c r="F72" s="30">
        <v>0.85</v>
      </c>
      <c r="G72" s="30">
        <v>0.85</v>
      </c>
      <c r="H72" s="30">
        <v>0.85</v>
      </c>
      <c r="I72" s="10"/>
      <c r="K72" s="52"/>
      <c r="L72" s="20"/>
      <c r="M72" s="20"/>
      <c r="N72" s="20"/>
      <c r="O72" s="20"/>
      <c r="P72" s="20"/>
      <c r="Q72" s="20"/>
      <c r="R72" s="35"/>
      <c r="S72" s="52"/>
      <c r="T72" s="48"/>
      <c r="U72" s="48"/>
      <c r="V72" s="48"/>
      <c r="W72" s="48"/>
      <c r="X72" s="48"/>
      <c r="Y72" s="48"/>
      <c r="Z72" s="20"/>
      <c r="AA72" s="35"/>
      <c r="AB72" s="35"/>
      <c r="AC72" s="35"/>
      <c r="AD72" s="35"/>
      <c r="AE72" s="35"/>
      <c r="AF72" s="35"/>
      <c r="AG72" s="35"/>
      <c r="AH72" s="35"/>
      <c r="AI72" s="35"/>
    </row>
    <row r="73" spans="1:35" x14ac:dyDescent="0.2">
      <c r="A73" s="10"/>
      <c r="B73" s="45">
        <v>6</v>
      </c>
      <c r="C73" s="30">
        <v>0.85</v>
      </c>
      <c r="D73" s="30">
        <v>0.85</v>
      </c>
      <c r="E73" s="30">
        <v>0.85</v>
      </c>
      <c r="F73" s="30">
        <v>0.85</v>
      </c>
      <c r="G73" s="30">
        <v>0.85</v>
      </c>
      <c r="H73" s="30">
        <v>0.85</v>
      </c>
      <c r="I73" s="10"/>
      <c r="K73" s="52"/>
      <c r="L73" s="20"/>
      <c r="M73" s="20"/>
      <c r="N73" s="20"/>
      <c r="O73" s="20"/>
      <c r="P73" s="20"/>
      <c r="Q73" s="20"/>
      <c r="R73" s="35"/>
      <c r="S73" s="52"/>
      <c r="T73" s="48"/>
      <c r="U73" s="48"/>
      <c r="V73" s="48"/>
      <c r="W73" s="48"/>
      <c r="X73" s="48"/>
      <c r="Y73" s="48"/>
      <c r="Z73" s="20"/>
      <c r="AA73" s="35"/>
      <c r="AB73" s="35"/>
      <c r="AC73" s="35"/>
      <c r="AD73" s="35"/>
      <c r="AE73" s="35"/>
      <c r="AF73" s="35"/>
      <c r="AG73" s="35"/>
      <c r="AH73" s="35"/>
      <c r="AI73" s="35"/>
    </row>
    <row r="74" spans="1:35" x14ac:dyDescent="0.2">
      <c r="A74" s="10"/>
      <c r="B74" s="45">
        <v>5</v>
      </c>
      <c r="C74" s="30">
        <v>0.85</v>
      </c>
      <c r="D74" s="30">
        <v>0.85</v>
      </c>
      <c r="E74" s="30">
        <v>0.85</v>
      </c>
      <c r="F74" s="30">
        <v>0.85</v>
      </c>
      <c r="G74" s="30">
        <v>0.85</v>
      </c>
      <c r="H74" s="30">
        <v>0.85</v>
      </c>
      <c r="I74" s="10"/>
      <c r="K74" s="52"/>
      <c r="L74" s="20"/>
      <c r="M74" s="20"/>
      <c r="N74" s="20"/>
      <c r="O74" s="20"/>
      <c r="P74" s="20"/>
      <c r="Q74" s="20"/>
      <c r="R74" s="35"/>
      <c r="S74" s="52"/>
      <c r="T74" s="48"/>
      <c r="U74" s="48"/>
      <c r="V74" s="48"/>
      <c r="W74" s="48"/>
      <c r="X74" s="48"/>
      <c r="Y74" s="48"/>
      <c r="Z74" s="20"/>
      <c r="AA74" s="35"/>
      <c r="AB74" s="35"/>
      <c r="AC74" s="35"/>
      <c r="AD74" s="35"/>
      <c r="AE74" s="35"/>
      <c r="AF74" s="35"/>
      <c r="AG74" s="35"/>
      <c r="AH74" s="35"/>
      <c r="AI74" s="35"/>
    </row>
    <row r="75" spans="1:35" x14ac:dyDescent="0.2">
      <c r="A75" s="10"/>
      <c r="B75" s="45">
        <v>4</v>
      </c>
      <c r="C75" s="30">
        <v>0.85</v>
      </c>
      <c r="D75" s="30">
        <v>0.85</v>
      </c>
      <c r="E75" s="30">
        <v>0.85</v>
      </c>
      <c r="F75" s="30">
        <v>0.85</v>
      </c>
      <c r="G75" s="30">
        <v>0.85</v>
      </c>
      <c r="H75" s="30">
        <v>0.85</v>
      </c>
      <c r="I75" s="10"/>
      <c r="K75" s="52"/>
      <c r="L75" s="20"/>
      <c r="M75" s="20"/>
      <c r="N75" s="20"/>
      <c r="O75" s="20"/>
      <c r="P75" s="20"/>
      <c r="Q75" s="20"/>
      <c r="R75" s="35"/>
      <c r="S75" s="52"/>
      <c r="T75" s="48"/>
      <c r="U75" s="48"/>
      <c r="V75" s="48"/>
      <c r="W75" s="48"/>
      <c r="X75" s="48"/>
      <c r="Y75" s="48"/>
      <c r="Z75" s="20"/>
      <c r="AA75" s="35"/>
      <c r="AB75" s="35"/>
      <c r="AC75" s="35"/>
      <c r="AD75" s="35"/>
      <c r="AE75" s="35"/>
      <c r="AF75" s="35"/>
      <c r="AG75" s="35"/>
      <c r="AH75" s="35"/>
      <c r="AI75" s="35"/>
    </row>
    <row r="76" spans="1:35" x14ac:dyDescent="0.2">
      <c r="A76" s="10"/>
      <c r="B76" s="45">
        <v>3</v>
      </c>
      <c r="C76" s="30">
        <v>0.85</v>
      </c>
      <c r="D76" s="30">
        <v>0.85</v>
      </c>
      <c r="E76" s="30">
        <v>0.85</v>
      </c>
      <c r="F76" s="30">
        <v>0.85</v>
      </c>
      <c r="G76" s="30">
        <v>0.85</v>
      </c>
      <c r="H76" s="30">
        <v>0.85</v>
      </c>
      <c r="I76" s="10"/>
      <c r="K76" s="52"/>
      <c r="L76" s="20"/>
      <c r="M76" s="20"/>
      <c r="N76" s="20"/>
      <c r="O76" s="20"/>
      <c r="P76" s="20"/>
      <c r="Q76" s="20"/>
      <c r="R76" s="35"/>
      <c r="S76" s="52"/>
      <c r="T76" s="48"/>
      <c r="U76" s="48"/>
      <c r="V76" s="48"/>
      <c r="W76" s="48"/>
      <c r="X76" s="48"/>
      <c r="Y76" s="48"/>
      <c r="Z76" s="20"/>
      <c r="AA76" s="35"/>
      <c r="AB76" s="35"/>
      <c r="AC76" s="35"/>
      <c r="AD76" s="35"/>
      <c r="AE76" s="35"/>
      <c r="AF76" s="35"/>
      <c r="AG76" s="35"/>
      <c r="AH76" s="35"/>
      <c r="AI76" s="35"/>
    </row>
    <row r="77" spans="1:35" x14ac:dyDescent="0.2">
      <c r="A77" s="10"/>
      <c r="B77" s="45" t="s">
        <v>23</v>
      </c>
      <c r="C77" s="30">
        <v>0.85</v>
      </c>
      <c r="D77" s="30">
        <v>0.85</v>
      </c>
      <c r="E77" s="30">
        <v>0.85</v>
      </c>
      <c r="F77" s="30">
        <v>0.85</v>
      </c>
      <c r="G77" s="30">
        <v>0.85</v>
      </c>
      <c r="H77" s="30">
        <v>0.85</v>
      </c>
      <c r="I77" s="10"/>
      <c r="K77" s="52"/>
      <c r="L77" s="20"/>
      <c r="M77" s="20"/>
      <c r="N77" s="20"/>
      <c r="O77" s="20"/>
      <c r="P77" s="20"/>
      <c r="Q77" s="20"/>
      <c r="R77" s="35"/>
      <c r="S77" s="52"/>
      <c r="T77" s="48"/>
      <c r="U77" s="48"/>
      <c r="V77" s="48"/>
      <c r="W77" s="48"/>
      <c r="X77" s="48"/>
      <c r="Y77" s="48"/>
      <c r="Z77" s="20"/>
      <c r="AA77" s="35"/>
      <c r="AB77" s="35"/>
      <c r="AC77" s="35"/>
      <c r="AD77" s="35"/>
      <c r="AE77" s="35"/>
      <c r="AF77" s="35"/>
      <c r="AG77" s="35"/>
      <c r="AH77" s="35"/>
      <c r="AI77" s="35"/>
    </row>
    <row r="78" spans="1:35" x14ac:dyDescent="0.2">
      <c r="A78" s="10"/>
      <c r="B78" s="45">
        <v>2</v>
      </c>
      <c r="C78" s="30">
        <v>0.85</v>
      </c>
      <c r="D78" s="30">
        <v>0.85</v>
      </c>
      <c r="E78" s="30">
        <v>0.85</v>
      </c>
      <c r="F78" s="30">
        <v>0.85</v>
      </c>
      <c r="G78" s="30">
        <v>0.85</v>
      </c>
      <c r="H78" s="30">
        <v>0.85</v>
      </c>
      <c r="I78" s="10"/>
      <c r="K78" s="52"/>
      <c r="L78" s="20"/>
      <c r="M78" s="20"/>
      <c r="N78" s="20"/>
      <c r="O78" s="20"/>
      <c r="P78" s="20"/>
      <c r="Q78" s="20"/>
      <c r="R78" s="35"/>
      <c r="S78" s="52"/>
      <c r="T78" s="48"/>
      <c r="U78" s="48"/>
      <c r="V78" s="48"/>
      <c r="W78" s="48"/>
      <c r="X78" s="48"/>
      <c r="Y78" s="48"/>
      <c r="Z78" s="20"/>
      <c r="AA78" s="35"/>
      <c r="AB78" s="35"/>
      <c r="AC78" s="35"/>
      <c r="AD78" s="35"/>
      <c r="AE78" s="35"/>
      <c r="AF78" s="35"/>
      <c r="AG78" s="35"/>
      <c r="AH78" s="35"/>
      <c r="AI78" s="35"/>
    </row>
    <row r="79" spans="1:35" x14ac:dyDescent="0.2">
      <c r="A79" s="10"/>
      <c r="B79" s="46">
        <v>1</v>
      </c>
      <c r="C79" s="30"/>
      <c r="D79" s="30">
        <v>0.85</v>
      </c>
      <c r="E79" s="30">
        <v>0.85</v>
      </c>
      <c r="F79" s="30">
        <v>0.85</v>
      </c>
      <c r="G79" s="30">
        <v>0.85</v>
      </c>
      <c r="H79" s="30">
        <v>0.85</v>
      </c>
      <c r="I79" s="10"/>
      <c r="K79" s="52"/>
      <c r="L79" s="20"/>
      <c r="M79" s="20"/>
      <c r="N79" s="20"/>
      <c r="O79" s="20"/>
      <c r="P79" s="20"/>
      <c r="Q79" s="20"/>
      <c r="R79" s="35"/>
      <c r="S79" s="52"/>
      <c r="T79" s="48"/>
      <c r="U79" s="48"/>
      <c r="V79" s="48"/>
      <c r="W79" s="48"/>
      <c r="X79" s="48"/>
      <c r="Y79" s="48"/>
      <c r="Z79" s="20"/>
      <c r="AA79" s="35"/>
      <c r="AB79" s="35"/>
      <c r="AC79" s="35"/>
      <c r="AD79" s="35"/>
      <c r="AE79" s="35"/>
      <c r="AF79" s="35"/>
      <c r="AG79" s="35"/>
      <c r="AH79" s="35"/>
      <c r="AI79" s="35"/>
    </row>
    <row r="80" spans="1:35" x14ac:dyDescent="0.2">
      <c r="A80" s="10"/>
      <c r="B80" s="10"/>
      <c r="C80" s="10"/>
      <c r="D80" s="10"/>
      <c r="E80" s="10"/>
      <c r="F80" s="10"/>
      <c r="G80" s="10"/>
      <c r="H80" s="10"/>
      <c r="I80" s="10"/>
      <c r="K80" s="35"/>
      <c r="L80" s="35"/>
      <c r="M80" s="35"/>
      <c r="N80" s="35"/>
      <c r="O80" s="35"/>
      <c r="P80" s="35"/>
      <c r="Q80" s="35"/>
      <c r="R80" s="35"/>
      <c r="S80" s="35"/>
      <c r="T80" s="35"/>
      <c r="U80" s="35"/>
      <c r="V80" s="35"/>
      <c r="W80" s="35"/>
      <c r="X80" s="35"/>
      <c r="Y80" s="35"/>
      <c r="AA80" s="35"/>
      <c r="AB80" s="35"/>
      <c r="AC80" s="35"/>
      <c r="AD80" s="35"/>
      <c r="AE80" s="35"/>
      <c r="AF80" s="35"/>
      <c r="AG80" s="35"/>
      <c r="AH80" s="35"/>
      <c r="AI80" s="35"/>
    </row>
    <row r="81" spans="11:35" x14ac:dyDescent="0.2">
      <c r="K81" s="35"/>
      <c r="L81" s="35"/>
      <c r="M81" s="35"/>
      <c r="N81" s="35"/>
      <c r="O81" s="35"/>
      <c r="P81" s="35"/>
      <c r="Q81" s="35"/>
      <c r="R81" s="35"/>
      <c r="S81" s="35"/>
      <c r="T81" s="35"/>
      <c r="U81" s="35"/>
      <c r="V81" s="35"/>
      <c r="W81" s="35"/>
      <c r="X81" s="35"/>
      <c r="Y81" s="35"/>
      <c r="AA81" s="21"/>
      <c r="AB81" s="21"/>
      <c r="AC81" s="21"/>
      <c r="AD81" s="21"/>
      <c r="AE81" s="21"/>
      <c r="AF81" s="21"/>
      <c r="AG81" s="21"/>
      <c r="AH81" s="21"/>
      <c r="AI81" s="21"/>
    </row>
  </sheetData>
  <mergeCells count="8">
    <mergeCell ref="K30:Q30"/>
    <mergeCell ref="S30:Y30"/>
    <mergeCell ref="AB30:AH30"/>
    <mergeCell ref="B51:C51"/>
    <mergeCell ref="B60:H60"/>
    <mergeCell ref="B17:C17"/>
    <mergeCell ref="B28:C28"/>
    <mergeCell ref="B30:H30"/>
  </mergeCell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4071F858F499B642B9867CD4E0D508D2" ma:contentTypeVersion="1" ma:contentTypeDescription="Ein neues Dokument erstellen." ma:contentTypeScope="" ma:versionID="8217fcf3fbda3a29502475c54a3fca39">
  <xsd:schema xmlns:xsd="http://www.w3.org/2001/XMLSchema" xmlns:xs="http://www.w3.org/2001/XMLSchema" xmlns:p="http://schemas.microsoft.com/office/2006/metadata/properties" xmlns:ns2="a41d8d41-5d92-4712-9949-0a43d92f6cc1" targetNamespace="http://schemas.microsoft.com/office/2006/metadata/properties" ma:root="true" ma:fieldsID="104dcd6223f5ea343b7fb953fceaa794" ns2:_="">
    <xsd:import namespace="a41d8d41-5d92-4712-9949-0a43d92f6cc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1d8d41-5d92-4712-9949-0a43d92f6cc1" elementFormDefault="qualified">
    <xsd:import namespace="http://schemas.microsoft.com/office/2006/documentManagement/types"/>
    <xsd:import namespace="http://schemas.microsoft.com/office/infopath/2007/PartnerControls"/>
    <xsd:element name="SharedWithUsers" ma:index="8"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A13AD5-85AE-42EC-BD81-72CC39FAE950}">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a41d8d41-5d92-4712-9949-0a43d92f6cc1"/>
    <ds:schemaRef ds:uri="http://www.w3.org/XML/1998/namespace"/>
    <ds:schemaRef ds:uri="http://purl.org/dc/dcmitype/"/>
  </ds:schemaRefs>
</ds:datastoreItem>
</file>

<file path=customXml/itemProps2.xml><?xml version="1.0" encoding="utf-8"?>
<ds:datastoreItem xmlns:ds="http://schemas.openxmlformats.org/officeDocument/2006/customXml" ds:itemID="{7595B359-447B-4499-88C7-358A532C3C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1d8d41-5d92-4712-9949-0a43d92f6c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C09301-33D3-42BE-847A-61686C57697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TVöD VKA ab 2023 (korrigiert)</vt:lpstr>
      <vt:lpstr>TVöD VKA Jul 23 - Feb 24</vt:lpstr>
      <vt:lpstr>TVöD VKA ab März 24</vt:lpstr>
      <vt:lpstr>TVöD VKA ab Juli 24</vt:lpstr>
      <vt:lpstr>TVöD VKA ab April 25</vt:lpstr>
      <vt:lpstr>TVöD VKA ab Juli 25</vt:lpstr>
      <vt:lpstr>TVöD VKA ab Jan 26</vt:lpstr>
      <vt:lpstr>TVöD VKA ab Mai 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02_Anlage zur Dokumentation VKO Personal-TV_Personalkosten</dc:title>
  <dc:creator/>
  <cp:lastModifiedBy/>
  <dcterms:created xsi:type="dcterms:W3CDTF">2015-06-05T18:19:34Z</dcterms:created>
  <dcterms:modified xsi:type="dcterms:W3CDTF">2025-09-10T12:32:56Z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0x0101004071F858F499B642B9867CD4E0D508D2</vt:lpwstr>
  </property>
</Properties>
</file>